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E:\Assigned\06092022_SW1025 FY23 renewal Notification\"/>
    </mc:Choice>
  </mc:AlternateContent>
  <xr:revisionPtr revIDLastSave="0" documentId="13_ncr:1_{95A366AD-34CD-4F7B-AB79-AE18FF1FFB5F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ricing Templat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48" i="1" l="1"/>
  <c r="D49" i="1"/>
  <c r="D50" i="1"/>
  <c r="D51" i="1"/>
  <c r="D52" i="1"/>
  <c r="D55" i="1"/>
  <c r="D56" i="1"/>
  <c r="D57" i="1"/>
  <c r="D58" i="1"/>
  <c r="D59" i="1"/>
  <c r="D62" i="1"/>
  <c r="D63" i="1"/>
  <c r="D64" i="1"/>
  <c r="D65" i="1"/>
  <c r="D68" i="1"/>
  <c r="D69" i="1"/>
  <c r="D70" i="1"/>
  <c r="D71" i="1"/>
  <c r="D72" i="1"/>
  <c r="D75" i="1"/>
  <c r="D76" i="1"/>
  <c r="D79" i="1"/>
  <c r="D80" i="1"/>
  <c r="D81" i="1"/>
  <c r="D82" i="1"/>
  <c r="D83" i="1"/>
  <c r="D84" i="1"/>
  <c r="D85" i="1"/>
  <c r="D86" i="1"/>
  <c r="D93" i="1"/>
  <c r="D94" i="1"/>
  <c r="D97" i="1"/>
  <c r="D98" i="1"/>
  <c r="D99" i="1"/>
  <c r="D102" i="1"/>
  <c r="D103" i="1"/>
  <c r="D106" i="1"/>
  <c r="D107" i="1"/>
  <c r="D105" i="1"/>
  <c r="D101" i="1"/>
  <c r="D96" i="1"/>
  <c r="D92" i="1"/>
  <c r="D88" i="1"/>
  <c r="D78" i="1"/>
  <c r="D74" i="1"/>
  <c r="D67" i="1"/>
  <c r="D61" i="1"/>
  <c r="D54" i="1"/>
  <c r="D47" i="1"/>
  <c r="D41" i="1"/>
  <c r="D42" i="1"/>
  <c r="D43" i="1"/>
  <c r="D44" i="1"/>
  <c r="D45" i="1"/>
  <c r="D40" i="1"/>
  <c r="D37" i="1"/>
  <c r="D38" i="1"/>
  <c r="D36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20" i="1"/>
  <c r="D17" i="1"/>
  <c r="D18" i="1"/>
  <c r="D16" i="1"/>
  <c r="D13" i="1"/>
  <c r="D14" i="1"/>
  <c r="D12" i="1"/>
  <c r="E89" i="1"/>
  <c r="G89" i="1"/>
  <c r="G75" i="1"/>
  <c r="G76" i="1" s="1"/>
  <c r="E75" i="1"/>
  <c r="E76" i="1" s="1"/>
  <c r="G56" i="1"/>
  <c r="E56" i="1"/>
  <c r="G27" i="1"/>
  <c r="G28" i="1"/>
  <c r="G26" i="1"/>
  <c r="E27" i="1"/>
  <c r="E28" i="1"/>
  <c r="E26" i="1"/>
  <c r="G24" i="1"/>
  <c r="G25" i="1"/>
  <c r="G23" i="1"/>
  <c r="E24" i="1"/>
  <c r="E25" i="1"/>
  <c r="E23" i="1"/>
  <c r="G44" i="1"/>
  <c r="G45" i="1"/>
  <c r="E44" i="1"/>
  <c r="E45" i="1"/>
  <c r="G43" i="1"/>
  <c r="E43" i="1"/>
  <c r="G42" i="1"/>
  <c r="E42" i="1"/>
  <c r="G14" i="1"/>
  <c r="G13" i="1"/>
  <c r="E13" i="1"/>
  <c r="E14" i="1" s="1"/>
  <c r="F13" i="1"/>
  <c r="F14" i="1"/>
  <c r="F12" i="1"/>
  <c r="G94" i="1"/>
  <c r="E94" i="1"/>
  <c r="G86" i="1"/>
  <c r="E86" i="1"/>
  <c r="G85" i="1"/>
  <c r="E85" i="1"/>
  <c r="G84" i="1"/>
  <c r="E84" i="1"/>
  <c r="G83" i="1"/>
  <c r="E83" i="1"/>
  <c r="E71" i="1"/>
  <c r="E72" i="1"/>
  <c r="G72" i="1"/>
  <c r="G71" i="1"/>
  <c r="G52" i="1"/>
  <c r="E52" i="1"/>
  <c r="G51" i="1"/>
  <c r="E51" i="1"/>
  <c r="G50" i="1"/>
  <c r="E50" i="1"/>
  <c r="G49" i="1"/>
  <c r="E49" i="1"/>
  <c r="F41" i="1"/>
  <c r="F42" i="1"/>
  <c r="F43" i="1"/>
  <c r="F48" i="1"/>
  <c r="F49" i="1"/>
  <c r="F50" i="1"/>
  <c r="F52" i="1"/>
  <c r="F55" i="1"/>
  <c r="F56" i="1"/>
  <c r="F57" i="1"/>
  <c r="F58" i="1"/>
  <c r="F59" i="1"/>
  <c r="F62" i="1"/>
  <c r="F63" i="1"/>
  <c r="F64" i="1"/>
  <c r="F65" i="1"/>
  <c r="F68" i="1"/>
  <c r="F69" i="1"/>
  <c r="F70" i="1"/>
  <c r="F71" i="1"/>
  <c r="F79" i="1"/>
  <c r="F80" i="1"/>
  <c r="F81" i="1"/>
  <c r="F82" i="1"/>
  <c r="F93" i="1"/>
  <c r="F97" i="1"/>
  <c r="F98" i="1"/>
  <c r="F99" i="1"/>
  <c r="F102" i="1"/>
  <c r="F103" i="1"/>
  <c r="F106" i="1"/>
  <c r="F107" i="1"/>
  <c r="F105" i="1"/>
  <c r="F101" i="1"/>
  <c r="F96" i="1"/>
  <c r="F92" i="1"/>
  <c r="F88" i="1"/>
  <c r="F78" i="1"/>
  <c r="F74" i="1"/>
  <c r="F67" i="1"/>
  <c r="F61" i="1"/>
  <c r="F54" i="1"/>
  <c r="F47" i="1"/>
  <c r="F40" i="1"/>
  <c r="F37" i="1"/>
  <c r="F38" i="1"/>
  <c r="F36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20" i="1"/>
  <c r="F17" i="1"/>
  <c r="F18" i="1"/>
  <c r="F16" i="1"/>
  <c r="E90" i="1" l="1"/>
  <c r="D89" i="1"/>
  <c r="D90" i="1" l="1"/>
  <c r="G90" i="1"/>
  <c r="F90" i="1"/>
</calcChain>
</file>

<file path=xl/sharedStrings.xml><?xml version="1.0" encoding="utf-8"?>
<sst xmlns="http://schemas.openxmlformats.org/spreadsheetml/2006/main" count="184" uniqueCount="69">
  <si>
    <t>Instructions - For each category price the job titles you support within each category, provide hourly not-to-exceed rates for each level and technology type as applicable.</t>
  </si>
  <si>
    <t>Pricing must include travel costs</t>
  </si>
  <si>
    <t>Definitions:</t>
  </si>
  <si>
    <t>Level 1 - Has basic knowledge or limited experience.</t>
  </si>
  <si>
    <t xml:space="preserve">Level II - Has intermediate practical application skills. </t>
  </si>
  <si>
    <t>Technology Type - NTE Hourly Pricing</t>
  </si>
  <si>
    <t>Category</t>
  </si>
  <si>
    <t>Title</t>
  </si>
  <si>
    <t>Level I, II &amp; III</t>
  </si>
  <si>
    <t>NTE Hourly Pricing Non Technology</t>
  </si>
  <si>
    <t>Legacy</t>
  </si>
  <si>
    <t>Core</t>
  </si>
  <si>
    <t>Emerging</t>
  </si>
  <si>
    <t xml:space="preserve"> Administrative Services</t>
  </si>
  <si>
    <t>Administrative Services</t>
  </si>
  <si>
    <t>Level I</t>
  </si>
  <si>
    <t>Level II</t>
  </si>
  <si>
    <t>Level III</t>
  </si>
  <si>
    <t>Project Management</t>
  </si>
  <si>
    <t>Project Manager</t>
  </si>
  <si>
    <t>Application Development and Support</t>
  </si>
  <si>
    <t>Application Developer/Programmer</t>
  </si>
  <si>
    <t>Application Support</t>
  </si>
  <si>
    <t>Application Analyst</t>
  </si>
  <si>
    <t>System Analyst</t>
  </si>
  <si>
    <t>Software Test Analyst</t>
  </si>
  <si>
    <t>Enterprise Architecture</t>
  </si>
  <si>
    <t>Technical Architect</t>
  </si>
  <si>
    <t>Business Architect</t>
  </si>
  <si>
    <t xml:space="preserve">Level I  </t>
  </si>
  <si>
    <t>Customer Service/Helpdesk</t>
  </si>
  <si>
    <t>Help Desk Support</t>
  </si>
  <si>
    <t>Technical Support</t>
  </si>
  <si>
    <t xml:space="preserve">Technical Support </t>
  </si>
  <si>
    <t>Data Services</t>
  </si>
  <si>
    <t>Database/Warehouse  Architect</t>
  </si>
  <si>
    <t>Database Administrator</t>
  </si>
  <si>
    <t>Information Technology Security</t>
  </si>
  <si>
    <t>Security Analyst</t>
  </si>
  <si>
    <t xml:space="preserve">Security Engineer </t>
  </si>
  <si>
    <t>Security Architect</t>
  </si>
  <si>
    <t>Systems and Component - Administration/Design/Support</t>
  </si>
  <si>
    <t>Network Engineer</t>
  </si>
  <si>
    <t>Network Administrator</t>
  </si>
  <si>
    <t>Training and Communications</t>
  </si>
  <si>
    <t>Communications Coordinator</t>
  </si>
  <si>
    <t>Graphic Designer</t>
  </si>
  <si>
    <t>Web Developer</t>
  </si>
  <si>
    <t>Computer Break/Fix Services</t>
  </si>
  <si>
    <t>Computing Device Support</t>
  </si>
  <si>
    <t>Technical Grant Proposal Services</t>
  </si>
  <si>
    <t>Technical Grant Writer</t>
  </si>
  <si>
    <t>Level III - Has advanced to expert skills in application and recognition of solutions.</t>
  </si>
  <si>
    <t>API/Web Services Developer</t>
  </si>
  <si>
    <t>Enterprise Application Environment</t>
  </si>
  <si>
    <t>Application Administrator</t>
  </si>
  <si>
    <t>Digital Design and Development</t>
  </si>
  <si>
    <t>Accessibility Quality Assurance</t>
  </si>
  <si>
    <t>Quality Management Coordinator/Lead</t>
  </si>
  <si>
    <t xml:space="preserve">Software Tester </t>
  </si>
  <si>
    <t>Accessibility Compliance Tester</t>
  </si>
  <si>
    <t>Information Systems Performance Management Specialist</t>
  </si>
  <si>
    <t xml:space="preserve">Refer to the Staffing Categories in Attachment A for guidance on responsibilities/titles within each category. </t>
  </si>
  <si>
    <t>Pricing Template - Attachment C</t>
  </si>
  <si>
    <t xml:space="preserve">Cloud Solutions </t>
  </si>
  <si>
    <t>Cloud Solutions Architect</t>
  </si>
  <si>
    <t>Artificial Intelligence/Machine learning</t>
  </si>
  <si>
    <t>Engineer</t>
  </si>
  <si>
    <t>LevelIII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</si>
</sst>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_);[Red]\(&quot;$&quot;#,##0.00\)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3" borderId="0" xfId="0" applyFill="1"/>
    <xf numFmtId="0" fontId="1" fillId="0" borderId="0" xfId="0" applyFont="1" applyFill="1"/>
    <xf numFmtId="0" fontId="1" fillId="0" borderId="0" xfId="0" applyFont="1"/>
    <xf numFmtId="0" fontId="0" fillId="3" borderId="1" xfId="0" applyFill="1" applyBorder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/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/>
    <xf numFmtId="0" fontId="0" fillId="2" borderId="1" xfId="0" applyFill="1" applyBorder="1"/>
    <xf numFmtId="0" fontId="1" fillId="2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3" fillId="3" borderId="3" xfId="0" applyFont="1" applyFill="1" applyBorder="1" applyAlignment="1">
      <alignment horizontal="left"/>
    </xf>
    <xf numFmtId="0" fontId="3" fillId="3" borderId="4" xfId="0" applyFont="1" applyFill="1" applyBorder="1" applyAlignment="1">
      <alignment horizontal="left"/>
    </xf>
    <xf numFmtId="8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7"/>
  <sheetViews>
    <sheetView tabSelected="1" topLeftCell="A40" zoomScale="85" zoomScaleNormal="85" workbookViewId="0">
      <selection activeCell="E49" sqref="E49"/>
    </sheetView>
  </sheetViews>
  <sheetFormatPr defaultRowHeight="15" x14ac:dyDescent="0.25"/>
  <cols>
    <col min="1" max="1" width="55" bestFit="1" customWidth="1"/>
    <col min="2" max="2" width="37" customWidth="1"/>
    <col min="3" max="3" width="16.5703125" customWidth="1"/>
    <col min="4" max="4" width="17.140625" customWidth="1"/>
    <col min="5" max="5" width="13" customWidth="1"/>
    <col min="6" max="6" width="10.7109375" customWidth="1"/>
    <col min="7" max="7" width="12.85546875" customWidth="1"/>
  </cols>
  <sheetData>
    <row r="1" spans="1:9" ht="25.7" customHeight="1" x14ac:dyDescent="0.25">
      <c r="A1" s="3" t="s">
        <v>0</v>
      </c>
      <c r="B1" s="3"/>
      <c r="C1" s="4"/>
      <c r="D1" s="4"/>
      <c r="E1" s="4"/>
      <c r="F1" s="4"/>
      <c r="G1" s="4"/>
      <c r="H1" s="4"/>
      <c r="I1" s="4"/>
    </row>
    <row r="2" spans="1:9" x14ac:dyDescent="0.25">
      <c r="A2" s="4" t="s">
        <v>62</v>
      </c>
      <c r="B2" s="4"/>
      <c r="C2" s="4"/>
      <c r="D2" s="4"/>
      <c r="E2" s="4"/>
      <c r="F2" s="4"/>
      <c r="G2" s="4"/>
      <c r="H2" s="4"/>
      <c r="I2" s="4"/>
    </row>
    <row r="3" spans="1:9" x14ac:dyDescent="0.25">
      <c r="A3" s="4" t="s">
        <v>1</v>
      </c>
    </row>
    <row r="4" spans="1:9" x14ac:dyDescent="0.25">
      <c r="A4" s="4"/>
    </row>
    <row r="5" spans="1:9" x14ac:dyDescent="0.25">
      <c r="A5" t="s">
        <v>2</v>
      </c>
    </row>
    <row r="6" spans="1:9" x14ac:dyDescent="0.25">
      <c r="A6" t="s">
        <v>3</v>
      </c>
    </row>
    <row r="7" spans="1:9" x14ac:dyDescent="0.25">
      <c r="A7" t="s">
        <v>4</v>
      </c>
    </row>
    <row r="8" spans="1:9" x14ac:dyDescent="0.25">
      <c r="A8" t="s">
        <v>52</v>
      </c>
    </row>
    <row r="9" spans="1:9" x14ac:dyDescent="0.25">
      <c r="A9" s="12" t="s">
        <v>63</v>
      </c>
      <c r="B9" s="12"/>
      <c r="C9" s="12"/>
      <c r="D9" s="12"/>
      <c r="E9" s="12" t="s">
        <v>5</v>
      </c>
      <c r="F9" s="12"/>
      <c r="G9" s="12"/>
    </row>
    <row r="10" spans="1:9" ht="45" x14ac:dyDescent="0.25">
      <c r="A10" s="6" t="s">
        <v>6</v>
      </c>
      <c r="B10" s="6" t="s">
        <v>7</v>
      </c>
      <c r="C10" s="6" t="s">
        <v>8</v>
      </c>
      <c r="D10" s="7" t="s">
        <v>9</v>
      </c>
      <c r="E10" s="6" t="s">
        <v>10</v>
      </c>
      <c r="F10" s="6" t="s">
        <v>11</v>
      </c>
      <c r="G10" s="6" t="s">
        <v>12</v>
      </c>
    </row>
    <row r="11" spans="1:9" x14ac:dyDescent="0.25">
      <c r="A11" s="5" t="s">
        <v>13</v>
      </c>
      <c r="B11" s="5"/>
      <c r="C11" s="5"/>
      <c r="D11" s="5"/>
      <c r="E11" s="5"/>
      <c r="F11" s="5"/>
      <c r="G11" s="5"/>
    </row>
    <row r="12" spans="1:9" x14ac:dyDescent="0.25">
      <c r="A12" s="1"/>
      <c r="B12" s="1" t="s">
        <v>14</v>
      </c>
      <c r="C12" s="1" t="s">
        <v>15</v>
      </c>
      <c r="D12" s="16">
        <f>E12*0.95</f>
        <v>26.599999999999998</v>
      </c>
      <c r="E12" s="16">
        <v>28</v>
      </c>
      <c r="F12" s="16">
        <f>AVERAGE(E12,G12)</f>
        <v>34</v>
      </c>
      <c r="G12" s="16">
        <v>40</v>
      </c>
    </row>
    <row r="13" spans="1:9" x14ac:dyDescent="0.25">
      <c r="A13" s="1"/>
      <c r="B13" s="1" t="s">
        <v>14</v>
      </c>
      <c r="C13" s="1" t="s">
        <v>16</v>
      </c>
      <c r="D13" s="16">
        <f t="shared" ref="D13:D52" si="0">E13*0.95</f>
        <v>31.919999999999998</v>
      </c>
      <c r="E13" s="16">
        <f>E12*1.2</f>
        <v>33.6</v>
      </c>
      <c r="F13" s="16">
        <f t="shared" ref="F13:F14" si="1">AVERAGE(E13,G13)</f>
        <v>41.8</v>
      </c>
      <c r="G13" s="16">
        <f>G12*1.25</f>
        <v>50</v>
      </c>
    </row>
    <row r="14" spans="1:9" x14ac:dyDescent="0.25">
      <c r="A14" s="1"/>
      <c r="B14" s="1" t="s">
        <v>14</v>
      </c>
      <c r="C14" s="1" t="s">
        <v>17</v>
      </c>
      <c r="D14" s="16">
        <f t="shared" si="0"/>
        <v>38.303999999999995</v>
      </c>
      <c r="E14" s="16">
        <f>E13*1.2</f>
        <v>40.32</v>
      </c>
      <c r="F14" s="16">
        <f t="shared" si="1"/>
        <v>51.41</v>
      </c>
      <c r="G14" s="16">
        <f>G13*1.25</f>
        <v>62.5</v>
      </c>
    </row>
    <row r="15" spans="1:9" x14ac:dyDescent="0.25">
      <c r="A15" s="5" t="s">
        <v>18</v>
      </c>
      <c r="B15" s="5"/>
      <c r="C15" s="5"/>
      <c r="D15" s="5"/>
      <c r="E15" s="5"/>
      <c r="F15" s="5"/>
      <c r="G15" s="5"/>
    </row>
    <row r="16" spans="1:9" x14ac:dyDescent="0.25">
      <c r="A16" s="1"/>
      <c r="B16" s="1" t="s">
        <v>19</v>
      </c>
      <c r="C16" s="1" t="s">
        <v>15</v>
      </c>
      <c r="D16" s="16">
        <f t="shared" si="0"/>
        <v>66.0535</v>
      </c>
      <c r="E16" s="16">
        <v>69.53</v>
      </c>
      <c r="F16" s="16">
        <f>AVERAGE(E16,G16)</f>
        <v>95.12</v>
      </c>
      <c r="G16" s="16">
        <v>120.71</v>
      </c>
    </row>
    <row r="17" spans="1:7" x14ac:dyDescent="0.25">
      <c r="A17" s="1"/>
      <c r="B17" s="1" t="s">
        <v>19</v>
      </c>
      <c r="C17" s="1" t="s">
        <v>16</v>
      </c>
      <c r="D17" s="16">
        <f t="shared" si="0"/>
        <v>73.643999999999991</v>
      </c>
      <c r="E17" s="16">
        <v>77.52</v>
      </c>
      <c r="F17" s="16">
        <f t="shared" ref="F17:F45" si="2">AVERAGE(E17,G17)</f>
        <v>105.63499999999999</v>
      </c>
      <c r="G17" s="16">
        <v>133.75</v>
      </c>
    </row>
    <row r="18" spans="1:7" x14ac:dyDescent="0.25">
      <c r="A18" s="1"/>
      <c r="B18" s="1" t="s">
        <v>19</v>
      </c>
      <c r="C18" s="1" t="s">
        <v>17</v>
      </c>
      <c r="D18" s="16">
        <f t="shared" si="0"/>
        <v>82.051500000000004</v>
      </c>
      <c r="E18" s="16">
        <v>86.37</v>
      </c>
      <c r="F18" s="16">
        <f t="shared" si="2"/>
        <v>116.265</v>
      </c>
      <c r="G18" s="16">
        <v>146.16</v>
      </c>
    </row>
    <row r="19" spans="1:7" x14ac:dyDescent="0.25">
      <c r="A19" s="5" t="s">
        <v>20</v>
      </c>
      <c r="B19" s="5"/>
      <c r="C19" s="5"/>
      <c r="D19" s="5"/>
      <c r="E19" s="5"/>
      <c r="F19" s="5"/>
      <c r="G19" s="5"/>
    </row>
    <row r="20" spans="1:7" x14ac:dyDescent="0.25">
      <c r="A20" s="1"/>
      <c r="B20" s="1" t="s">
        <v>21</v>
      </c>
      <c r="C20" s="1" t="s">
        <v>15</v>
      </c>
      <c r="D20" s="16">
        <f t="shared" si="0"/>
        <v>50.587499999999999</v>
      </c>
      <c r="E20" s="16">
        <v>53.25</v>
      </c>
      <c r="F20" s="16">
        <f t="shared" si="2"/>
        <v>71.295000000000002</v>
      </c>
      <c r="G20" s="16">
        <v>89.34</v>
      </c>
    </row>
    <row r="21" spans="1:7" x14ac:dyDescent="0.25">
      <c r="A21" s="1"/>
      <c r="B21" s="1" t="s">
        <v>21</v>
      </c>
      <c r="C21" s="1" t="s">
        <v>16</v>
      </c>
      <c r="D21" s="16">
        <f t="shared" si="0"/>
        <v>57.712499999999999</v>
      </c>
      <c r="E21" s="16">
        <v>60.75</v>
      </c>
      <c r="F21" s="16">
        <f t="shared" si="2"/>
        <v>81.295000000000002</v>
      </c>
      <c r="G21" s="16">
        <v>101.84</v>
      </c>
    </row>
    <row r="22" spans="1:7" x14ac:dyDescent="0.25">
      <c r="A22" s="1"/>
      <c r="B22" s="1" t="s">
        <v>21</v>
      </c>
      <c r="C22" s="1" t="s">
        <v>17</v>
      </c>
      <c r="D22" s="16">
        <f t="shared" si="0"/>
        <v>63.821000000000005</v>
      </c>
      <c r="E22" s="16">
        <v>67.180000000000007</v>
      </c>
      <c r="F22" s="16">
        <f t="shared" si="2"/>
        <v>89.800000000000011</v>
      </c>
      <c r="G22" s="16">
        <v>112.42</v>
      </c>
    </row>
    <row r="23" spans="1:7" x14ac:dyDescent="0.25">
      <c r="A23" s="1"/>
      <c r="B23" s="1" t="s">
        <v>22</v>
      </c>
      <c r="C23" s="1" t="s">
        <v>15</v>
      </c>
      <c r="D23" s="16">
        <f t="shared" si="0"/>
        <v>48.058124999999997</v>
      </c>
      <c r="E23" s="16">
        <f>E20*0.95</f>
        <v>50.587499999999999</v>
      </c>
      <c r="F23" s="16">
        <f t="shared" si="2"/>
        <v>67.730249999999998</v>
      </c>
      <c r="G23" s="16">
        <f>G20*0.95</f>
        <v>84.873000000000005</v>
      </c>
    </row>
    <row r="24" spans="1:7" x14ac:dyDescent="0.25">
      <c r="A24" s="1"/>
      <c r="B24" s="1" t="s">
        <v>22</v>
      </c>
      <c r="C24" s="1" t="s">
        <v>16</v>
      </c>
      <c r="D24" s="16">
        <f t="shared" si="0"/>
        <v>54.826874999999994</v>
      </c>
      <c r="E24" s="16">
        <f t="shared" ref="E24:E25" si="3">E21*0.95</f>
        <v>57.712499999999999</v>
      </c>
      <c r="F24" s="16">
        <f t="shared" si="2"/>
        <v>77.230249999999998</v>
      </c>
      <c r="G24" s="16">
        <f t="shared" ref="G24:G25" si="4">G21*0.95</f>
        <v>96.748000000000005</v>
      </c>
    </row>
    <row r="25" spans="1:7" x14ac:dyDescent="0.25">
      <c r="A25" s="1"/>
      <c r="B25" s="1" t="s">
        <v>22</v>
      </c>
      <c r="C25" s="1" t="s">
        <v>17</v>
      </c>
      <c r="D25" s="16">
        <f t="shared" si="0"/>
        <v>60.629950000000001</v>
      </c>
      <c r="E25" s="16">
        <f t="shared" si="3"/>
        <v>63.821000000000005</v>
      </c>
      <c r="F25" s="16">
        <f t="shared" si="2"/>
        <v>85.31</v>
      </c>
      <c r="G25" s="16">
        <f t="shared" si="4"/>
        <v>106.79899999999999</v>
      </c>
    </row>
    <row r="26" spans="1:7" x14ac:dyDescent="0.25">
      <c r="A26" s="1"/>
      <c r="B26" s="1" t="s">
        <v>23</v>
      </c>
      <c r="C26" s="1" t="s">
        <v>15</v>
      </c>
      <c r="D26" s="16">
        <f t="shared" si="0"/>
        <v>43.252312500000002</v>
      </c>
      <c r="E26" s="16">
        <f>E23*0.9</f>
        <v>45.528750000000002</v>
      </c>
      <c r="F26" s="16">
        <f t="shared" si="2"/>
        <v>60.957225000000001</v>
      </c>
      <c r="G26" s="16">
        <f>G23*0.9</f>
        <v>76.3857</v>
      </c>
    </row>
    <row r="27" spans="1:7" x14ac:dyDescent="0.25">
      <c r="A27" s="1"/>
      <c r="B27" s="1" t="s">
        <v>23</v>
      </c>
      <c r="C27" s="1" t="s">
        <v>16</v>
      </c>
      <c r="D27" s="16">
        <f t="shared" si="0"/>
        <v>49.344187499999997</v>
      </c>
      <c r="E27" s="16">
        <f t="shared" ref="E27:E28" si="5">E24*0.9</f>
        <v>51.941249999999997</v>
      </c>
      <c r="F27" s="16">
        <f t="shared" si="2"/>
        <v>69.507225000000005</v>
      </c>
      <c r="G27" s="16">
        <f t="shared" ref="G27:G28" si="6">G24*0.9</f>
        <v>87.0732</v>
      </c>
    </row>
    <row r="28" spans="1:7" x14ac:dyDescent="0.25">
      <c r="A28" s="1"/>
      <c r="B28" s="1" t="s">
        <v>23</v>
      </c>
      <c r="C28" s="1" t="s">
        <v>17</v>
      </c>
      <c r="D28" s="16">
        <f t="shared" si="0"/>
        <v>54.566955</v>
      </c>
      <c r="E28" s="16">
        <f t="shared" si="5"/>
        <v>57.438900000000004</v>
      </c>
      <c r="F28" s="16">
        <f t="shared" si="2"/>
        <v>76.778999999999996</v>
      </c>
      <c r="G28" s="16">
        <f t="shared" si="6"/>
        <v>96.119099999999989</v>
      </c>
    </row>
    <row r="29" spans="1:7" x14ac:dyDescent="0.25">
      <c r="A29" s="1"/>
      <c r="B29" s="1" t="s">
        <v>24</v>
      </c>
      <c r="C29" s="1" t="s">
        <v>15</v>
      </c>
      <c r="D29" s="16">
        <f t="shared" si="0"/>
        <v>47.243499999999997</v>
      </c>
      <c r="E29" s="16">
        <v>49.73</v>
      </c>
      <c r="F29" s="16">
        <f t="shared" si="2"/>
        <v>66.59</v>
      </c>
      <c r="G29" s="16">
        <v>83.45</v>
      </c>
    </row>
    <row r="30" spans="1:7" x14ac:dyDescent="0.25">
      <c r="A30" s="1"/>
      <c r="B30" s="1" t="s">
        <v>24</v>
      </c>
      <c r="C30" s="1" t="s">
        <v>16</v>
      </c>
      <c r="D30" s="16">
        <f t="shared" si="0"/>
        <v>51.157499999999999</v>
      </c>
      <c r="E30" s="16">
        <v>53.85</v>
      </c>
      <c r="F30" s="16">
        <f t="shared" si="2"/>
        <v>72.099999999999994</v>
      </c>
      <c r="G30" s="16">
        <v>90.35</v>
      </c>
    </row>
    <row r="31" spans="1:7" x14ac:dyDescent="0.25">
      <c r="A31" s="1"/>
      <c r="B31" s="1" t="s">
        <v>24</v>
      </c>
      <c r="C31" s="1" t="s">
        <v>17</v>
      </c>
      <c r="D31" s="16">
        <f t="shared" si="0"/>
        <v>55.992999999999995</v>
      </c>
      <c r="E31" s="16">
        <v>58.94</v>
      </c>
      <c r="F31" s="16">
        <f t="shared" si="2"/>
        <v>78.89</v>
      </c>
      <c r="G31" s="16">
        <v>98.84</v>
      </c>
    </row>
    <row r="32" spans="1:7" x14ac:dyDescent="0.25">
      <c r="A32" s="1"/>
      <c r="B32" s="1" t="s">
        <v>25</v>
      </c>
      <c r="C32" s="1" t="s">
        <v>15</v>
      </c>
      <c r="D32" s="16">
        <f t="shared" si="0"/>
        <v>44.070499999999996</v>
      </c>
      <c r="E32" s="16">
        <v>46.39</v>
      </c>
      <c r="F32" s="16">
        <f t="shared" si="2"/>
        <v>62.115000000000002</v>
      </c>
      <c r="G32" s="16">
        <v>77.84</v>
      </c>
    </row>
    <row r="33" spans="1:7" x14ac:dyDescent="0.25">
      <c r="A33" s="1"/>
      <c r="B33" s="1" t="s">
        <v>25</v>
      </c>
      <c r="C33" s="1" t="s">
        <v>16</v>
      </c>
      <c r="D33" s="16">
        <f t="shared" si="0"/>
        <v>49.390500000000003</v>
      </c>
      <c r="E33" s="16">
        <v>51.99</v>
      </c>
      <c r="F33" s="16">
        <f t="shared" si="2"/>
        <v>69.614999999999995</v>
      </c>
      <c r="G33" s="16">
        <v>87.24</v>
      </c>
    </row>
    <row r="34" spans="1:7" x14ac:dyDescent="0.25">
      <c r="A34" s="1"/>
      <c r="B34" s="1" t="s">
        <v>25</v>
      </c>
      <c r="C34" s="1" t="s">
        <v>17</v>
      </c>
      <c r="D34" s="16">
        <f t="shared" si="0"/>
        <v>54.625</v>
      </c>
      <c r="E34" s="16">
        <v>57.5</v>
      </c>
      <c r="F34" s="16">
        <f t="shared" si="2"/>
        <v>76.97</v>
      </c>
      <c r="G34" s="16">
        <v>96.44</v>
      </c>
    </row>
    <row r="35" spans="1:7" x14ac:dyDescent="0.25">
      <c r="A35" s="5" t="s">
        <v>54</v>
      </c>
      <c r="B35" s="5"/>
      <c r="C35" s="5"/>
      <c r="D35" s="5"/>
      <c r="E35" s="5"/>
      <c r="F35" s="5"/>
      <c r="G35" s="5"/>
    </row>
    <row r="36" spans="1:7" x14ac:dyDescent="0.25">
      <c r="A36" s="1"/>
      <c r="B36" s="1" t="s">
        <v>55</v>
      </c>
      <c r="C36" s="1" t="s">
        <v>15</v>
      </c>
      <c r="D36" s="16">
        <f t="shared" si="0"/>
        <v>48.155499999999996</v>
      </c>
      <c r="E36" s="16">
        <v>50.69</v>
      </c>
      <c r="F36" s="16">
        <f t="shared" si="2"/>
        <v>67.88</v>
      </c>
      <c r="G36" s="16">
        <v>85.07</v>
      </c>
    </row>
    <row r="37" spans="1:7" x14ac:dyDescent="0.25">
      <c r="A37" s="1"/>
      <c r="B37" s="1" t="s">
        <v>55</v>
      </c>
      <c r="C37" s="1" t="s">
        <v>16</v>
      </c>
      <c r="D37" s="16">
        <f t="shared" si="0"/>
        <v>53.722499999999997</v>
      </c>
      <c r="E37" s="16">
        <v>56.55</v>
      </c>
      <c r="F37" s="16">
        <f t="shared" si="2"/>
        <v>75.715000000000003</v>
      </c>
      <c r="G37" s="16">
        <v>94.88</v>
      </c>
    </row>
    <row r="38" spans="1:7" x14ac:dyDescent="0.25">
      <c r="A38" s="1"/>
      <c r="B38" s="1" t="s">
        <v>55</v>
      </c>
      <c r="C38" s="1" t="s">
        <v>17</v>
      </c>
      <c r="D38" s="16">
        <f t="shared" si="0"/>
        <v>59.849999999999994</v>
      </c>
      <c r="E38" s="16">
        <v>63</v>
      </c>
      <c r="F38" s="16">
        <f t="shared" si="2"/>
        <v>84.28</v>
      </c>
      <c r="G38" s="16">
        <v>105.56</v>
      </c>
    </row>
    <row r="39" spans="1:7" x14ac:dyDescent="0.25">
      <c r="A39" s="5" t="s">
        <v>26</v>
      </c>
      <c r="B39" s="5"/>
      <c r="C39" s="5"/>
      <c r="D39" s="5"/>
      <c r="E39" s="5"/>
      <c r="F39" s="5"/>
      <c r="G39" s="5"/>
    </row>
    <row r="40" spans="1:7" x14ac:dyDescent="0.25">
      <c r="A40" s="1"/>
      <c r="B40" s="1" t="s">
        <v>27</v>
      </c>
      <c r="C40" s="1" t="s">
        <v>17</v>
      </c>
      <c r="D40" s="16">
        <f t="shared" si="0"/>
        <v>83.305499999999995</v>
      </c>
      <c r="E40" s="16">
        <v>87.69</v>
      </c>
      <c r="F40" s="16">
        <f t="shared" si="2"/>
        <v>118.03999999999999</v>
      </c>
      <c r="G40" s="16">
        <v>148.38999999999999</v>
      </c>
    </row>
    <row r="41" spans="1:7" x14ac:dyDescent="0.25">
      <c r="A41" s="1"/>
      <c r="B41" s="1" t="s">
        <v>27</v>
      </c>
      <c r="C41" s="1" t="s">
        <v>17</v>
      </c>
      <c r="D41" s="16">
        <f t="shared" si="0"/>
        <v>93.014499999999998</v>
      </c>
      <c r="E41" s="16">
        <v>97.91</v>
      </c>
      <c r="F41" s="16">
        <f t="shared" si="2"/>
        <v>131.1</v>
      </c>
      <c r="G41" s="16">
        <v>164.29</v>
      </c>
    </row>
    <row r="42" spans="1:7" x14ac:dyDescent="0.25">
      <c r="A42" s="1"/>
      <c r="B42" s="1" t="s">
        <v>27</v>
      </c>
      <c r="C42" s="1" t="s">
        <v>17</v>
      </c>
      <c r="D42" s="16">
        <f t="shared" si="0"/>
        <v>102.31595</v>
      </c>
      <c r="E42" s="16">
        <f>E41*1.1</f>
        <v>107.70100000000001</v>
      </c>
      <c r="F42" s="16">
        <f t="shared" si="2"/>
        <v>144.21</v>
      </c>
      <c r="G42" s="16">
        <f>G41*1.1</f>
        <v>180.71899999999999</v>
      </c>
    </row>
    <row r="43" spans="1:7" x14ac:dyDescent="0.25">
      <c r="A43" s="1"/>
      <c r="B43" s="1" t="s">
        <v>28</v>
      </c>
      <c r="C43" s="1" t="s">
        <v>29</v>
      </c>
      <c r="D43" s="16">
        <f t="shared" si="0"/>
        <v>70.809674999999984</v>
      </c>
      <c r="E43" s="16">
        <f>E40*0.85</f>
        <v>74.53649999999999</v>
      </c>
      <c r="F43" s="16">
        <f t="shared" si="2"/>
        <v>100.33399999999999</v>
      </c>
      <c r="G43" s="16">
        <f>G40*0.85</f>
        <v>126.13149999999999</v>
      </c>
    </row>
    <row r="44" spans="1:7" x14ac:dyDescent="0.25">
      <c r="A44" s="1"/>
      <c r="B44" s="1" t="s">
        <v>28</v>
      </c>
      <c r="C44" s="1" t="s">
        <v>17</v>
      </c>
      <c r="D44" s="16">
        <f t="shared" si="0"/>
        <v>79.062325000000001</v>
      </c>
      <c r="E44" s="16">
        <f t="shared" ref="E44:E45" si="7">E41*0.85</f>
        <v>83.223500000000001</v>
      </c>
      <c r="F44" s="16">
        <v>111.44</v>
      </c>
      <c r="G44" s="16">
        <f t="shared" ref="G44:G45" si="8">G41*0.85</f>
        <v>139.6465</v>
      </c>
    </row>
    <row r="45" spans="1:7" x14ac:dyDescent="0.25">
      <c r="A45" s="1"/>
      <c r="B45" s="1" t="s">
        <v>28</v>
      </c>
      <c r="C45" s="1" t="s">
        <v>17</v>
      </c>
      <c r="D45" s="16">
        <f t="shared" si="0"/>
        <v>86.968557500000003</v>
      </c>
      <c r="E45" s="16">
        <f t="shared" si="7"/>
        <v>91.545850000000002</v>
      </c>
      <c r="F45" s="16">
        <v>122.58</v>
      </c>
      <c r="G45" s="16">
        <f t="shared" si="8"/>
        <v>153.61114999999998</v>
      </c>
    </row>
    <row r="46" spans="1:7" x14ac:dyDescent="0.25">
      <c r="A46" s="5" t="s">
        <v>30</v>
      </c>
      <c r="B46" s="5"/>
      <c r="C46" s="5"/>
      <c r="D46" s="5"/>
      <c r="E46" s="5"/>
      <c r="F46" s="5"/>
      <c r="G46" s="5"/>
    </row>
    <row r="47" spans="1:7" x14ac:dyDescent="0.25">
      <c r="A47" s="1"/>
      <c r="B47" s="1" t="s">
        <v>31</v>
      </c>
      <c r="C47" s="1" t="s">
        <v>15</v>
      </c>
      <c r="D47" s="16">
        <f t="shared" si="0"/>
        <v>37.487000000000002</v>
      </c>
      <c r="E47" s="16">
        <v>39.46</v>
      </c>
      <c r="F47" s="16">
        <f t="shared" ref="F47:F52" si="9">AVERAGE(E47,G47)</f>
        <v>52.814999999999998</v>
      </c>
      <c r="G47" s="16">
        <v>66.17</v>
      </c>
    </row>
    <row r="48" spans="1:7" x14ac:dyDescent="0.25">
      <c r="A48" s="1"/>
      <c r="B48" s="1" t="s">
        <v>31</v>
      </c>
      <c r="C48" s="1" t="s">
        <v>16</v>
      </c>
      <c r="D48" s="16">
        <f t="shared" si="0"/>
        <v>41.476999999999997</v>
      </c>
      <c r="E48" s="16">
        <v>43.66</v>
      </c>
      <c r="F48" s="16">
        <f t="shared" si="9"/>
        <v>58.449999999999996</v>
      </c>
      <c r="G48" s="16">
        <v>73.239999999999995</v>
      </c>
    </row>
    <row r="49" spans="1:7" x14ac:dyDescent="0.25">
      <c r="A49" s="1"/>
      <c r="B49" s="1" t="s">
        <v>31</v>
      </c>
      <c r="C49" s="1" t="s">
        <v>17</v>
      </c>
      <c r="D49" s="16">
        <f t="shared" si="0"/>
        <v>49.77239999999999</v>
      </c>
      <c r="E49" s="16">
        <f>E48*1.2</f>
        <v>52.391999999999996</v>
      </c>
      <c r="F49" s="16">
        <f t="shared" si="9"/>
        <v>71.971000000000004</v>
      </c>
      <c r="G49" s="16">
        <f>G48*1.25</f>
        <v>91.55</v>
      </c>
    </row>
    <row r="50" spans="1:7" x14ac:dyDescent="0.25">
      <c r="A50" s="1"/>
      <c r="B50" s="1" t="s">
        <v>32</v>
      </c>
      <c r="C50" s="1" t="s">
        <v>15</v>
      </c>
      <c r="D50" s="16">
        <f t="shared" si="0"/>
        <v>59.726879999999987</v>
      </c>
      <c r="E50" s="16">
        <f>E49*1.2</f>
        <v>62.870399999999989</v>
      </c>
      <c r="F50" s="16">
        <f t="shared" si="9"/>
        <v>88.653949999999995</v>
      </c>
      <c r="G50" s="16">
        <f>G49*1.25</f>
        <v>114.4375</v>
      </c>
    </row>
    <row r="51" spans="1:7" x14ac:dyDescent="0.25">
      <c r="A51" s="1"/>
      <c r="B51" s="1" t="s">
        <v>33</v>
      </c>
      <c r="C51" s="1" t="s">
        <v>16</v>
      </c>
      <c r="D51" s="16">
        <f t="shared" si="0"/>
        <v>37.487000000000002</v>
      </c>
      <c r="E51" s="16">
        <f>E47</f>
        <v>39.46</v>
      </c>
      <c r="F51" s="16">
        <v>52.82</v>
      </c>
      <c r="G51" s="16">
        <f>G47</f>
        <v>66.17</v>
      </c>
    </row>
    <row r="52" spans="1:7" x14ac:dyDescent="0.25">
      <c r="A52" s="1"/>
      <c r="B52" s="1" t="s">
        <v>33</v>
      </c>
      <c r="C52" s="1" t="s">
        <v>17</v>
      </c>
      <c r="D52" s="16">
        <f t="shared" si="0"/>
        <v>41.476999999999997</v>
      </c>
      <c r="E52" s="16">
        <f>E48</f>
        <v>43.66</v>
      </c>
      <c r="F52" s="16">
        <f t="shared" si="9"/>
        <v>65.774000000000001</v>
      </c>
      <c r="G52" s="16">
        <f>G48*1.2</f>
        <v>87.887999999999991</v>
      </c>
    </row>
    <row r="53" spans="1:7" x14ac:dyDescent="0.25">
      <c r="A53" s="5" t="s">
        <v>34</v>
      </c>
      <c r="B53" s="5"/>
      <c r="C53" s="5"/>
      <c r="D53" s="5"/>
      <c r="E53" s="5"/>
      <c r="F53" s="5"/>
      <c r="G53" s="5"/>
    </row>
    <row r="54" spans="1:7" x14ac:dyDescent="0.25">
      <c r="A54" s="1"/>
      <c r="B54" s="1" t="s">
        <v>35</v>
      </c>
      <c r="C54" s="1" t="s">
        <v>15</v>
      </c>
      <c r="D54" s="16">
        <f t="shared" ref="D54:D59" si="10">E54*0.95</f>
        <v>67.241</v>
      </c>
      <c r="E54" s="16">
        <v>70.78</v>
      </c>
      <c r="F54" s="16">
        <f t="shared" ref="F54:F59" si="11">AVERAGE(E54,G54)</f>
        <v>94.525000000000006</v>
      </c>
      <c r="G54" s="16">
        <v>118.27</v>
      </c>
    </row>
    <row r="55" spans="1:7" x14ac:dyDescent="0.25">
      <c r="A55" s="1"/>
      <c r="B55" s="1" t="s">
        <v>35</v>
      </c>
      <c r="C55" s="1" t="s">
        <v>16</v>
      </c>
      <c r="D55" s="16">
        <f t="shared" si="10"/>
        <v>72.418499999999995</v>
      </c>
      <c r="E55" s="16">
        <v>76.23</v>
      </c>
      <c r="F55" s="16">
        <f t="shared" si="11"/>
        <v>101.57</v>
      </c>
      <c r="G55" s="16">
        <v>126.91</v>
      </c>
    </row>
    <row r="56" spans="1:7" x14ac:dyDescent="0.25">
      <c r="A56" s="1"/>
      <c r="B56" s="1" t="s">
        <v>35</v>
      </c>
      <c r="C56" s="1" t="s">
        <v>17</v>
      </c>
      <c r="D56" s="16">
        <f t="shared" si="10"/>
        <v>79.660350000000008</v>
      </c>
      <c r="E56" s="16">
        <f>E55*1.1</f>
        <v>83.853000000000009</v>
      </c>
      <c r="F56" s="16">
        <f t="shared" si="11"/>
        <v>118.07250000000001</v>
      </c>
      <c r="G56" s="16">
        <f>G55*1.2</f>
        <v>152.292</v>
      </c>
    </row>
    <row r="57" spans="1:7" x14ac:dyDescent="0.25">
      <c r="A57" s="1"/>
      <c r="B57" s="1" t="s">
        <v>36</v>
      </c>
      <c r="C57" s="1" t="s">
        <v>15</v>
      </c>
      <c r="D57" s="16">
        <f t="shared" si="10"/>
        <v>53.295000000000002</v>
      </c>
      <c r="E57" s="16">
        <v>56.1</v>
      </c>
      <c r="F57" s="16">
        <f t="shared" si="11"/>
        <v>75.105000000000004</v>
      </c>
      <c r="G57" s="16">
        <v>94.11</v>
      </c>
    </row>
    <row r="58" spans="1:7" x14ac:dyDescent="0.25">
      <c r="A58" s="1"/>
      <c r="B58" s="1" t="s">
        <v>36</v>
      </c>
      <c r="C58" s="1" t="s">
        <v>16</v>
      </c>
      <c r="D58" s="16">
        <f t="shared" si="10"/>
        <v>59.564999999999998</v>
      </c>
      <c r="E58" s="16">
        <v>62.7</v>
      </c>
      <c r="F58" s="16">
        <f t="shared" si="11"/>
        <v>83.884999999999991</v>
      </c>
      <c r="G58" s="16">
        <v>105.07</v>
      </c>
    </row>
    <row r="59" spans="1:7" x14ac:dyDescent="0.25">
      <c r="A59" s="1"/>
      <c r="B59" s="1" t="s">
        <v>36</v>
      </c>
      <c r="C59" s="1" t="s">
        <v>17</v>
      </c>
      <c r="D59" s="16">
        <f t="shared" si="10"/>
        <v>66.0535</v>
      </c>
      <c r="E59" s="16">
        <v>69.53</v>
      </c>
      <c r="F59" s="16">
        <f t="shared" si="11"/>
        <v>92.884999999999991</v>
      </c>
      <c r="G59" s="16">
        <v>116.24</v>
      </c>
    </row>
    <row r="60" spans="1:7" x14ac:dyDescent="0.25">
      <c r="A60" s="5" t="s">
        <v>37</v>
      </c>
      <c r="B60" s="5"/>
      <c r="C60" s="5"/>
      <c r="D60" s="5"/>
      <c r="E60" s="5"/>
      <c r="F60" s="5"/>
      <c r="G60" s="5"/>
    </row>
    <row r="61" spans="1:7" x14ac:dyDescent="0.25">
      <c r="A61" s="1"/>
      <c r="B61" s="1" t="s">
        <v>38</v>
      </c>
      <c r="C61" s="1" t="s">
        <v>15</v>
      </c>
      <c r="D61" s="16">
        <f t="shared" ref="D61:D65" si="12">E61*0.95</f>
        <v>54.2545</v>
      </c>
      <c r="E61" s="16">
        <v>57.11</v>
      </c>
      <c r="F61" s="16">
        <f t="shared" ref="F61:F65" si="13">AVERAGE(E61,G61)</f>
        <v>76.454999999999998</v>
      </c>
      <c r="G61" s="16">
        <v>95.8</v>
      </c>
    </row>
    <row r="62" spans="1:7" x14ac:dyDescent="0.25">
      <c r="A62" s="1"/>
      <c r="B62" s="1" t="s">
        <v>38</v>
      </c>
      <c r="C62" s="1" t="s">
        <v>16</v>
      </c>
      <c r="D62" s="16">
        <f t="shared" si="12"/>
        <v>59.251499999999993</v>
      </c>
      <c r="E62" s="16">
        <v>62.37</v>
      </c>
      <c r="F62" s="16">
        <f t="shared" si="13"/>
        <v>83.44</v>
      </c>
      <c r="G62" s="16">
        <v>104.51</v>
      </c>
    </row>
    <row r="63" spans="1:7" x14ac:dyDescent="0.25">
      <c r="A63" s="1"/>
      <c r="B63" s="1" t="s">
        <v>38</v>
      </c>
      <c r="C63" s="1" t="s">
        <v>17</v>
      </c>
      <c r="D63" s="16">
        <f t="shared" si="12"/>
        <v>65.388499999999993</v>
      </c>
      <c r="E63" s="16">
        <v>68.83</v>
      </c>
      <c r="F63" s="16">
        <f t="shared" si="13"/>
        <v>91.960000000000008</v>
      </c>
      <c r="G63" s="16">
        <v>115.09</v>
      </c>
    </row>
    <row r="64" spans="1:7" x14ac:dyDescent="0.25">
      <c r="A64" s="1"/>
      <c r="B64" s="1" t="s">
        <v>39</v>
      </c>
      <c r="C64" s="1"/>
      <c r="D64" s="16">
        <f t="shared" si="12"/>
        <v>76.788499999999999</v>
      </c>
      <c r="E64" s="16">
        <v>80.83</v>
      </c>
      <c r="F64" s="16">
        <f t="shared" si="13"/>
        <v>107.07</v>
      </c>
      <c r="G64" s="16">
        <v>133.31</v>
      </c>
    </row>
    <row r="65" spans="1:7" x14ac:dyDescent="0.25">
      <c r="A65" s="1"/>
      <c r="B65" s="1" t="s">
        <v>40</v>
      </c>
      <c r="C65" s="1"/>
      <c r="D65" s="16">
        <f t="shared" si="12"/>
        <v>88.112499999999997</v>
      </c>
      <c r="E65" s="16">
        <v>92.75</v>
      </c>
      <c r="F65" s="16">
        <f t="shared" si="13"/>
        <v>121.735</v>
      </c>
      <c r="G65" s="16">
        <v>150.72</v>
      </c>
    </row>
    <row r="66" spans="1:7" x14ac:dyDescent="0.25">
      <c r="A66" s="5" t="s">
        <v>41</v>
      </c>
      <c r="B66" s="5"/>
      <c r="C66" s="5"/>
      <c r="D66" s="5"/>
      <c r="E66" s="5"/>
      <c r="F66" s="5"/>
      <c r="G66" s="5"/>
    </row>
    <row r="67" spans="1:7" x14ac:dyDescent="0.25">
      <c r="A67" s="1"/>
      <c r="B67" s="1" t="s">
        <v>42</v>
      </c>
      <c r="C67" s="1" t="s">
        <v>15</v>
      </c>
      <c r="D67" s="16">
        <f t="shared" ref="D67:D72" si="14">E67*0.95</f>
        <v>53.1905</v>
      </c>
      <c r="E67" s="16">
        <v>55.99</v>
      </c>
      <c r="F67" s="16">
        <f t="shared" ref="F67:F72" si="15">AVERAGE(E67,G67)</f>
        <v>74.960000000000008</v>
      </c>
      <c r="G67" s="16">
        <v>93.93</v>
      </c>
    </row>
    <row r="68" spans="1:7" x14ac:dyDescent="0.25">
      <c r="A68" s="1"/>
      <c r="B68" s="1" t="s">
        <v>42</v>
      </c>
      <c r="C68" s="1" t="s">
        <v>16</v>
      </c>
      <c r="D68" s="16">
        <f t="shared" si="14"/>
        <v>59.118499999999997</v>
      </c>
      <c r="E68" s="16">
        <v>62.23</v>
      </c>
      <c r="F68" s="16">
        <f t="shared" si="15"/>
        <v>83.254999999999995</v>
      </c>
      <c r="G68" s="16">
        <v>104.28</v>
      </c>
    </row>
    <row r="69" spans="1:7" x14ac:dyDescent="0.25">
      <c r="A69" s="1"/>
      <c r="B69" s="1" t="s">
        <v>42</v>
      </c>
      <c r="C69" s="1" t="s">
        <v>17</v>
      </c>
      <c r="D69" s="16">
        <f t="shared" si="14"/>
        <v>65.816000000000003</v>
      </c>
      <c r="E69" s="16">
        <v>69.28</v>
      </c>
      <c r="F69" s="16">
        <f t="shared" si="15"/>
        <v>92.56</v>
      </c>
      <c r="G69" s="16">
        <v>115.84</v>
      </c>
    </row>
    <row r="70" spans="1:7" x14ac:dyDescent="0.25">
      <c r="A70" s="1"/>
      <c r="B70" s="1" t="s">
        <v>43</v>
      </c>
      <c r="C70" s="1" t="s">
        <v>15</v>
      </c>
      <c r="D70" s="16">
        <f t="shared" si="14"/>
        <v>51.319000000000003</v>
      </c>
      <c r="E70" s="16">
        <v>54.02</v>
      </c>
      <c r="F70" s="16">
        <f t="shared" si="15"/>
        <v>72.33</v>
      </c>
      <c r="G70" s="16">
        <v>90.64</v>
      </c>
    </row>
    <row r="71" spans="1:7" x14ac:dyDescent="0.25">
      <c r="A71" s="1"/>
      <c r="B71" s="1" t="s">
        <v>43</v>
      </c>
      <c r="C71" s="1" t="s">
        <v>16</v>
      </c>
      <c r="D71" s="16">
        <f t="shared" si="14"/>
        <v>61.582799999999992</v>
      </c>
      <c r="E71" s="16">
        <f>E70*1.2</f>
        <v>64.823999999999998</v>
      </c>
      <c r="F71" s="16">
        <f t="shared" si="15"/>
        <v>89.061999999999998</v>
      </c>
      <c r="G71" s="16">
        <f>G70*1.25</f>
        <v>113.3</v>
      </c>
    </row>
    <row r="72" spans="1:7" x14ac:dyDescent="0.25">
      <c r="A72" s="1"/>
      <c r="B72" s="1" t="s">
        <v>43</v>
      </c>
      <c r="C72" s="1" t="s">
        <v>17</v>
      </c>
      <c r="D72" s="16">
        <f t="shared" si="14"/>
        <v>67.741080000000011</v>
      </c>
      <c r="E72" s="16">
        <f>E71*1.1</f>
        <v>71.306400000000011</v>
      </c>
      <c r="F72" s="16">
        <v>97.97</v>
      </c>
      <c r="G72" s="16">
        <f>G71*1.1</f>
        <v>124.63000000000001</v>
      </c>
    </row>
    <row r="73" spans="1:7" x14ac:dyDescent="0.25">
      <c r="A73" s="5" t="s">
        <v>44</v>
      </c>
      <c r="B73" s="5"/>
      <c r="C73" s="5"/>
      <c r="D73" s="5"/>
      <c r="E73" s="5"/>
      <c r="F73" s="5"/>
      <c r="G73" s="5"/>
    </row>
    <row r="74" spans="1:7" x14ac:dyDescent="0.25">
      <c r="A74" s="1"/>
      <c r="B74" s="1" t="s">
        <v>45</v>
      </c>
      <c r="C74" s="1" t="s">
        <v>15</v>
      </c>
      <c r="D74" s="16">
        <f t="shared" ref="D74:D76" si="16">E74*0.95</f>
        <v>38</v>
      </c>
      <c r="E74" s="16">
        <v>40</v>
      </c>
      <c r="F74" s="16">
        <f t="shared" ref="F74:F76" si="17">AVERAGE(E74,G74)</f>
        <v>48</v>
      </c>
      <c r="G74" s="16">
        <v>56</v>
      </c>
    </row>
    <row r="75" spans="1:7" x14ac:dyDescent="0.25">
      <c r="A75" s="1"/>
      <c r="B75" s="1" t="s">
        <v>45</v>
      </c>
      <c r="C75" s="1" t="s">
        <v>16</v>
      </c>
      <c r="D75" s="16">
        <f t="shared" si="16"/>
        <v>41.8</v>
      </c>
      <c r="E75" s="16">
        <f>E74*1.1</f>
        <v>44</v>
      </c>
      <c r="F75" s="16">
        <v>52.8</v>
      </c>
      <c r="G75" s="16">
        <f>G74*1.1</f>
        <v>61.600000000000009</v>
      </c>
    </row>
    <row r="76" spans="1:7" x14ac:dyDescent="0.25">
      <c r="A76" s="1"/>
      <c r="B76" s="1" t="s">
        <v>45</v>
      </c>
      <c r="C76" s="1" t="s">
        <v>17</v>
      </c>
      <c r="D76" s="16">
        <f t="shared" si="16"/>
        <v>50.16</v>
      </c>
      <c r="E76" s="16">
        <f>E75*1.2</f>
        <v>52.8</v>
      </c>
      <c r="F76" s="16">
        <v>63.36</v>
      </c>
      <c r="G76" s="16">
        <f>G75*1.2</f>
        <v>73.92</v>
      </c>
    </row>
    <row r="77" spans="1:7" x14ac:dyDescent="0.25">
      <c r="A77" s="5" t="s">
        <v>56</v>
      </c>
      <c r="B77" s="5"/>
      <c r="C77" s="5"/>
      <c r="D77" s="5"/>
      <c r="E77" s="5"/>
      <c r="F77" s="5"/>
      <c r="G77" s="5"/>
    </row>
    <row r="78" spans="1:7" x14ac:dyDescent="0.25">
      <c r="A78" s="1"/>
      <c r="B78" s="1" t="s">
        <v>46</v>
      </c>
      <c r="C78" s="1" t="s">
        <v>15</v>
      </c>
      <c r="D78" s="16">
        <f t="shared" ref="D78:D86" si="18">E78*0.95</f>
        <v>40.631500000000003</v>
      </c>
      <c r="E78" s="16">
        <v>42.77</v>
      </c>
      <c r="F78" s="16">
        <f t="shared" ref="F78:F86" si="19">AVERAGE(E78,G78)</f>
        <v>59.260000000000005</v>
      </c>
      <c r="G78" s="16">
        <v>75.75</v>
      </c>
    </row>
    <row r="79" spans="1:7" x14ac:dyDescent="0.25">
      <c r="A79" s="1"/>
      <c r="B79" s="1" t="s">
        <v>46</v>
      </c>
      <c r="C79" s="1" t="s">
        <v>16</v>
      </c>
      <c r="D79" s="16">
        <f t="shared" si="18"/>
        <v>44.6785</v>
      </c>
      <c r="E79" s="16">
        <v>47.03</v>
      </c>
      <c r="F79" s="16">
        <f t="shared" si="19"/>
        <v>65.16</v>
      </c>
      <c r="G79" s="16">
        <v>83.29</v>
      </c>
    </row>
    <row r="80" spans="1:7" x14ac:dyDescent="0.25">
      <c r="A80" s="1"/>
      <c r="B80" s="1" t="s">
        <v>46</v>
      </c>
      <c r="C80" s="1" t="s">
        <v>17</v>
      </c>
      <c r="D80" s="16">
        <f t="shared" si="18"/>
        <v>101.30799999999999</v>
      </c>
      <c r="E80" s="16">
        <v>106.64</v>
      </c>
      <c r="F80" s="16">
        <f t="shared" si="19"/>
        <v>142.34</v>
      </c>
      <c r="G80" s="16">
        <v>178.04</v>
      </c>
    </row>
    <row r="81" spans="1:7" x14ac:dyDescent="0.25">
      <c r="A81" s="1"/>
      <c r="B81" s="1" t="s">
        <v>47</v>
      </c>
      <c r="C81" s="1" t="s">
        <v>15</v>
      </c>
      <c r="D81" s="16">
        <f t="shared" si="18"/>
        <v>52.335500000000003</v>
      </c>
      <c r="E81" s="16">
        <v>55.09</v>
      </c>
      <c r="F81" s="16">
        <f t="shared" si="19"/>
        <v>73.754999999999995</v>
      </c>
      <c r="G81" s="16">
        <v>92.42</v>
      </c>
    </row>
    <row r="82" spans="1:7" x14ac:dyDescent="0.25">
      <c r="A82" s="1"/>
      <c r="B82" s="1" t="s">
        <v>47</v>
      </c>
      <c r="C82" s="1" t="s">
        <v>16</v>
      </c>
      <c r="D82" s="16">
        <f t="shared" si="18"/>
        <v>58.082999999999998</v>
      </c>
      <c r="E82" s="16">
        <v>61.14</v>
      </c>
      <c r="F82" s="16">
        <f t="shared" si="19"/>
        <v>81.814999999999998</v>
      </c>
      <c r="G82" s="16">
        <v>102.49</v>
      </c>
    </row>
    <row r="83" spans="1:7" x14ac:dyDescent="0.25">
      <c r="A83" s="1"/>
      <c r="B83" s="1" t="s">
        <v>47</v>
      </c>
      <c r="C83" s="1" t="s">
        <v>17</v>
      </c>
      <c r="D83" s="16">
        <f t="shared" si="18"/>
        <v>66.795449999999988</v>
      </c>
      <c r="E83" s="16">
        <f>E82*1.15</f>
        <v>70.310999999999993</v>
      </c>
      <c r="F83" s="16">
        <v>94.09</v>
      </c>
      <c r="G83" s="16">
        <f>G82*1.15</f>
        <v>117.86349999999999</v>
      </c>
    </row>
    <row r="84" spans="1:7" x14ac:dyDescent="0.25">
      <c r="A84" s="1"/>
      <c r="B84" s="1" t="s">
        <v>53</v>
      </c>
      <c r="C84" s="1" t="s">
        <v>15</v>
      </c>
      <c r="D84" s="16">
        <f t="shared" si="18"/>
        <v>58.082999999999998</v>
      </c>
      <c r="E84" s="16">
        <f>E82</f>
        <v>61.14</v>
      </c>
      <c r="F84" s="16">
        <v>81.819999999999993</v>
      </c>
      <c r="G84" s="16">
        <f>G82</f>
        <v>102.49</v>
      </c>
    </row>
    <row r="85" spans="1:7" x14ac:dyDescent="0.25">
      <c r="A85" s="1"/>
      <c r="B85" s="1" t="s">
        <v>53</v>
      </c>
      <c r="C85" s="1" t="s">
        <v>16</v>
      </c>
      <c r="D85" s="16">
        <f t="shared" si="18"/>
        <v>63.891300000000001</v>
      </c>
      <c r="E85" s="16">
        <f>E84*1.1</f>
        <v>67.254000000000005</v>
      </c>
      <c r="F85" s="16">
        <v>90</v>
      </c>
      <c r="G85" s="16">
        <f>G84*1.1</f>
        <v>112.739</v>
      </c>
    </row>
    <row r="86" spans="1:7" x14ac:dyDescent="0.25">
      <c r="A86" s="1"/>
      <c r="B86" s="1" t="s">
        <v>53</v>
      </c>
      <c r="C86" s="1" t="s">
        <v>17</v>
      </c>
      <c r="D86" s="16">
        <f t="shared" si="18"/>
        <v>70.28043000000001</v>
      </c>
      <c r="E86" s="16">
        <f>E85*1.1</f>
        <v>73.979400000000012</v>
      </c>
      <c r="F86" s="16">
        <v>99</v>
      </c>
      <c r="G86" s="16">
        <f>G85*1.1</f>
        <v>124.01290000000002</v>
      </c>
    </row>
    <row r="87" spans="1:7" x14ac:dyDescent="0.25">
      <c r="A87" s="5" t="s">
        <v>48</v>
      </c>
      <c r="B87" s="2"/>
      <c r="C87" s="2"/>
      <c r="D87" s="5"/>
      <c r="E87" s="5"/>
      <c r="F87" s="5"/>
      <c r="G87" s="5"/>
    </row>
    <row r="88" spans="1:7" x14ac:dyDescent="0.25">
      <c r="A88" s="1"/>
      <c r="B88" s="1" t="s">
        <v>49</v>
      </c>
      <c r="C88" s="1" t="s">
        <v>15</v>
      </c>
      <c r="D88" s="16">
        <f t="shared" ref="D88:D90" si="20">E88*0.95</f>
        <v>30.4</v>
      </c>
      <c r="E88" s="16">
        <v>32</v>
      </c>
      <c r="F88" s="16">
        <f t="shared" ref="F88:F90" si="21">AVERAGE(E88,G88)</f>
        <v>33.5</v>
      </c>
      <c r="G88" s="16">
        <v>35</v>
      </c>
    </row>
    <row r="89" spans="1:7" x14ac:dyDescent="0.25">
      <c r="A89" s="1"/>
      <c r="B89" s="1" t="s">
        <v>49</v>
      </c>
      <c r="C89" s="1" t="s">
        <v>16</v>
      </c>
      <c r="D89" s="16">
        <f t="shared" si="20"/>
        <v>38</v>
      </c>
      <c r="E89" s="16">
        <f>E88*1.25</f>
        <v>40</v>
      </c>
      <c r="F89" s="16">
        <v>39.380000000000003</v>
      </c>
      <c r="G89" s="16">
        <f>G88*1.25</f>
        <v>43.75</v>
      </c>
    </row>
    <row r="90" spans="1:7" x14ac:dyDescent="0.25">
      <c r="A90" s="1"/>
      <c r="B90" s="1" t="s">
        <v>49</v>
      </c>
      <c r="C90" s="1" t="s">
        <v>17</v>
      </c>
      <c r="D90" s="16">
        <f t="shared" si="20"/>
        <v>47.5</v>
      </c>
      <c r="E90" s="16">
        <f>E89*1.25</f>
        <v>50</v>
      </c>
      <c r="F90" s="16">
        <f t="shared" si="21"/>
        <v>56.25</v>
      </c>
      <c r="G90" s="16">
        <f>E90*1.25</f>
        <v>62.5</v>
      </c>
    </row>
    <row r="91" spans="1:7" x14ac:dyDescent="0.25">
      <c r="A91" s="5" t="s">
        <v>50</v>
      </c>
      <c r="B91" s="2"/>
      <c r="C91" s="2"/>
      <c r="D91" s="5"/>
      <c r="E91" s="5"/>
      <c r="F91" s="5"/>
      <c r="G91" s="5"/>
    </row>
    <row r="92" spans="1:7" x14ac:dyDescent="0.25">
      <c r="A92" s="1"/>
      <c r="B92" s="1" t="s">
        <v>51</v>
      </c>
      <c r="C92" s="1" t="s">
        <v>15</v>
      </c>
      <c r="D92" s="16">
        <f t="shared" ref="D92:D94" si="22">E92*0.95</f>
        <v>46.046499999999995</v>
      </c>
      <c r="E92" s="16">
        <v>48.47</v>
      </c>
      <c r="F92" s="16">
        <f t="shared" ref="F92:F94" si="23">AVERAGE(E92,G92)</f>
        <v>66.849999999999994</v>
      </c>
      <c r="G92" s="16">
        <v>85.23</v>
      </c>
    </row>
    <row r="93" spans="1:7" x14ac:dyDescent="0.25">
      <c r="A93" s="1"/>
      <c r="B93" s="1" t="s">
        <v>51</v>
      </c>
      <c r="C93" s="1" t="s">
        <v>16</v>
      </c>
      <c r="D93" s="16">
        <f t="shared" si="22"/>
        <v>50.967499999999994</v>
      </c>
      <c r="E93" s="16">
        <v>53.65</v>
      </c>
      <c r="F93" s="16">
        <f t="shared" si="23"/>
        <v>73.885000000000005</v>
      </c>
      <c r="G93" s="16">
        <v>94.12</v>
      </c>
    </row>
    <row r="94" spans="1:7" x14ac:dyDescent="0.25">
      <c r="A94" s="1"/>
      <c r="B94" s="1" t="s">
        <v>51</v>
      </c>
      <c r="C94" s="1" t="s">
        <v>17</v>
      </c>
      <c r="D94" s="16">
        <f t="shared" si="22"/>
        <v>58.612624999999987</v>
      </c>
      <c r="E94" s="16">
        <f>E93*1.15</f>
        <v>61.697499999999991</v>
      </c>
      <c r="F94" s="16">
        <v>84.97</v>
      </c>
      <c r="G94" s="16">
        <f>G93*1.15</f>
        <v>108.238</v>
      </c>
    </row>
    <row r="95" spans="1:7" x14ac:dyDescent="0.25">
      <c r="A95" s="13" t="s">
        <v>57</v>
      </c>
      <c r="B95" s="14"/>
      <c r="C95" s="14"/>
      <c r="D95" s="14"/>
      <c r="E95" s="14"/>
      <c r="F95" s="14"/>
      <c r="G95" s="15"/>
    </row>
    <row r="96" spans="1:7" x14ac:dyDescent="0.25">
      <c r="A96" s="8"/>
      <c r="B96" s="10" t="s">
        <v>58</v>
      </c>
      <c r="C96" s="8"/>
      <c r="D96" s="16">
        <f t="shared" ref="D96:D99" si="24">E96*0.95</f>
        <v>42.75</v>
      </c>
      <c r="E96" s="16">
        <v>45</v>
      </c>
      <c r="F96" s="16">
        <f t="shared" ref="F96:F99" si="25">AVERAGE(E96,G96)</f>
        <v>52.5</v>
      </c>
      <c r="G96" s="16">
        <v>60</v>
      </c>
    </row>
    <row r="97" spans="1:7" x14ac:dyDescent="0.25">
      <c r="A97" s="8"/>
      <c r="B97" s="10" t="s">
        <v>59</v>
      </c>
      <c r="C97" s="8"/>
      <c r="D97" s="16">
        <f t="shared" si="24"/>
        <v>49.4</v>
      </c>
      <c r="E97" s="16">
        <v>52</v>
      </c>
      <c r="F97" s="16">
        <f t="shared" si="25"/>
        <v>58.5</v>
      </c>
      <c r="G97" s="16">
        <v>65</v>
      </c>
    </row>
    <row r="98" spans="1:7" x14ac:dyDescent="0.25">
      <c r="A98" s="8"/>
      <c r="B98" s="10" t="s">
        <v>60</v>
      </c>
      <c r="C98" s="8"/>
      <c r="D98" s="16">
        <f t="shared" si="24"/>
        <v>47.5</v>
      </c>
      <c r="E98" s="16">
        <v>50</v>
      </c>
      <c r="F98" s="16">
        <f t="shared" si="25"/>
        <v>56</v>
      </c>
      <c r="G98" s="16">
        <v>62</v>
      </c>
    </row>
    <row r="99" spans="1:7" ht="30" x14ac:dyDescent="0.25">
      <c r="A99" s="8"/>
      <c r="B99" s="9" t="s">
        <v>61</v>
      </c>
      <c r="C99" s="8"/>
      <c r="D99" s="16">
        <f t="shared" si="24"/>
        <v>57</v>
      </c>
      <c r="E99" s="16">
        <v>60</v>
      </c>
      <c r="F99" s="16">
        <f t="shared" si="25"/>
        <v>75</v>
      </c>
      <c r="G99" s="16">
        <v>90</v>
      </c>
    </row>
    <row r="100" spans="1:7" x14ac:dyDescent="0.25">
      <c r="A100" s="11" t="s">
        <v>64</v>
      </c>
      <c r="B100" s="11"/>
      <c r="C100" s="11"/>
      <c r="D100" s="11"/>
      <c r="E100" s="11"/>
      <c r="F100" s="11"/>
      <c r="G100" s="11"/>
    </row>
    <row r="101" spans="1:7" x14ac:dyDescent="0.25">
      <c r="A101" s="1"/>
      <c r="B101" s="10" t="s">
        <v>65</v>
      </c>
      <c r="C101" s="1" t="s">
        <v>15</v>
      </c>
      <c r="D101" s="16">
        <f t="shared" ref="D101:D103" si="26">E101*0.95</f>
        <v>60.648000000000003</v>
      </c>
      <c r="E101" s="16">
        <v>63.84</v>
      </c>
      <c r="F101" s="16">
        <f t="shared" ref="F101:F103" si="27">AVERAGE(E101,G101)</f>
        <v>85.39</v>
      </c>
      <c r="G101" s="16">
        <v>106.94</v>
      </c>
    </row>
    <row r="102" spans="1:7" x14ac:dyDescent="0.25">
      <c r="A102" s="1"/>
      <c r="B102" s="1"/>
      <c r="C102" s="1" t="s">
        <v>16</v>
      </c>
      <c r="D102" s="16">
        <f t="shared" si="26"/>
        <v>66.623499999999993</v>
      </c>
      <c r="E102" s="16">
        <v>70.13</v>
      </c>
      <c r="F102" s="16">
        <f t="shared" si="27"/>
        <v>93.669999999999987</v>
      </c>
      <c r="G102" s="16">
        <v>117.21</v>
      </c>
    </row>
    <row r="103" spans="1:7" x14ac:dyDescent="0.25">
      <c r="A103" s="1"/>
      <c r="B103" s="1"/>
      <c r="C103" s="1" t="s">
        <v>17</v>
      </c>
      <c r="D103" s="16">
        <f t="shared" si="26"/>
        <v>72.893500000000003</v>
      </c>
      <c r="E103" s="16">
        <v>76.73</v>
      </c>
      <c r="F103" s="16">
        <f t="shared" si="27"/>
        <v>102.21000000000001</v>
      </c>
      <c r="G103" s="16">
        <v>127.69</v>
      </c>
    </row>
    <row r="104" spans="1:7" x14ac:dyDescent="0.25">
      <c r="A104" s="11" t="s">
        <v>66</v>
      </c>
      <c r="B104" s="11"/>
      <c r="C104" s="11"/>
      <c r="D104" s="11"/>
      <c r="E104" s="11"/>
      <c r="F104" s="11"/>
      <c r="G104" s="11"/>
    </row>
    <row r="105" spans="1:7" x14ac:dyDescent="0.25">
      <c r="A105" s="1"/>
      <c r="B105" s="1" t="s">
        <v>67</v>
      </c>
      <c r="C105" s="1" t="s">
        <v>15</v>
      </c>
      <c r="D105" s="16">
        <f t="shared" ref="D105:D107" si="28">E105*0.95</f>
        <v>47.5</v>
      </c>
      <c r="E105" s="16">
        <v>50</v>
      </c>
      <c r="F105" s="16">
        <f t="shared" ref="F105:F107" si="29">AVERAGE(E105,G105)</f>
        <v>62.5</v>
      </c>
      <c r="G105" s="16">
        <v>75</v>
      </c>
    </row>
    <row r="106" spans="1:7" x14ac:dyDescent="0.25">
      <c r="A106" s="1"/>
      <c r="B106" s="1"/>
      <c r="C106" s="1" t="s">
        <v>16</v>
      </c>
      <c r="D106" s="16">
        <f t="shared" si="28"/>
        <v>68.399999999999991</v>
      </c>
      <c r="E106" s="16">
        <v>72</v>
      </c>
      <c r="F106" s="16">
        <f t="shared" si="29"/>
        <v>81</v>
      </c>
      <c r="G106" s="16">
        <v>90</v>
      </c>
    </row>
    <row r="107" spans="1:7" x14ac:dyDescent="0.25">
      <c r="A107" s="1"/>
      <c r="B107" s="1"/>
      <c r="C107" s="1" t="s">
        <v>68</v>
      </c>
      <c r="D107" s="16">
        <f t="shared" si="28"/>
        <v>87.399999999999991</v>
      </c>
      <c r="E107" s="16">
        <v>92</v>
      </c>
      <c r="F107" s="16">
        <f t="shared" si="29"/>
        <v>126</v>
      </c>
      <c r="G107" s="16">
        <v>160</v>
      </c>
    </row>
  </sheetData>
  <mergeCells count="3">
    <mergeCell ref="A9:D9"/>
    <mergeCell ref="E9:G9"/>
    <mergeCell ref="A95:G95"/>
  </mergeCells>
  <pageMargins left="0.7" right="0.7" top="0.75" bottom="0.75" header="0.3" footer="0.3"/>
  <pageSetup orientation="portrait" r:id="rId1"/>
  <ignoredErrors>
    <ignoredError sqref="F23:F28 F42:F43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Pricing Template</vt:lpstr>
    </vt:vector>
  </TitlesOfParts>
  <Manager/>
  <Company>Office of Management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Glenda Caudle</dc:creator>
  <cp:keywords/>
  <dc:description/>
  <cp:lastModifiedBy>Mohak Kukreti</cp:lastModifiedBy>
  <cp:revision/>
  <dcterms:created xsi:type="dcterms:W3CDTF">2017-09-27T15:35:33Z</dcterms:created>
  <dcterms:modified xsi:type="dcterms:W3CDTF">2022-06-09T18:45:31Z</dcterms:modified>
  <cp:category/>
  <cp:contentStatus/>
</cp:coreProperties>
</file>