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anHatton\Desktop\NASPO ValuePoint\CCC Team Support\Portfolio Updates\Portfolios\AEDs\Stryker\"/>
    </mc:Choice>
  </mc:AlternateContent>
  <xr:revisionPtr revIDLastSave="0" documentId="8_{CE9C91AA-A256-4FA9-B2D3-52FB3402B8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  <sheet name="Sheet1" sheetId="2" r:id="rId2"/>
  </sheets>
  <externalReferences>
    <externalReference r:id="rId3"/>
  </externalReferences>
  <definedNames>
    <definedName name="_xlnm._FilterDatabase" localSheetId="1" hidden="1">Sheet1!$A$2:$A$473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35" i="1" l="1"/>
  <c r="E209" i="1"/>
  <c r="E208" i="1"/>
  <c r="E207" i="1"/>
  <c r="E206" i="1"/>
  <c r="E205" i="1"/>
  <c r="E204" i="1"/>
  <c r="G204" i="1" s="1"/>
  <c r="E203" i="1"/>
  <c r="G203" i="1" s="1"/>
  <c r="E202" i="1"/>
  <c r="G202" i="1" s="1"/>
  <c r="E201" i="1"/>
  <c r="E200" i="1"/>
  <c r="E199" i="1"/>
  <c r="E198" i="1"/>
  <c r="G209" i="1"/>
  <c r="D209" i="1"/>
  <c r="F209" i="1" s="1"/>
  <c r="G208" i="1"/>
  <c r="D208" i="1"/>
  <c r="F208" i="1" s="1"/>
  <c r="G207" i="1"/>
  <c r="D207" i="1"/>
  <c r="F207" i="1" s="1"/>
  <c r="G206" i="1"/>
  <c r="D206" i="1"/>
  <c r="F206" i="1" s="1"/>
  <c r="G205" i="1"/>
  <c r="D205" i="1"/>
  <c r="F205" i="1" s="1"/>
  <c r="D204" i="1"/>
  <c r="G201" i="1"/>
  <c r="D201" i="1"/>
  <c r="F201" i="1" s="1"/>
  <c r="G200" i="1"/>
  <c r="D200" i="1"/>
  <c r="F200" i="1" s="1"/>
  <c r="G199" i="1"/>
  <c r="D199" i="1"/>
  <c r="F199" i="1" s="1"/>
  <c r="G198" i="1"/>
  <c r="D198" i="1"/>
  <c r="F198" i="1" s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D370" i="1"/>
  <c r="D369" i="1"/>
  <c r="D368" i="1"/>
  <c r="D367" i="1"/>
  <c r="D366" i="1"/>
  <c r="H366" i="1" s="1"/>
  <c r="D365" i="1"/>
  <c r="D364" i="1"/>
  <c r="D363" i="1"/>
  <c r="D362" i="1"/>
  <c r="D361" i="1"/>
  <c r="D360" i="1"/>
  <c r="D359" i="1"/>
  <c r="D358" i="1"/>
  <c r="H358" i="1" s="1"/>
  <c r="D357" i="1"/>
  <c r="D356" i="1"/>
  <c r="D355" i="1"/>
  <c r="D354" i="1"/>
  <c r="D353" i="1"/>
  <c r="D352" i="1"/>
  <c r="D351" i="1"/>
  <c r="F351" i="1" s="1"/>
  <c r="D350" i="1"/>
  <c r="D349" i="1"/>
  <c r="D348" i="1"/>
  <c r="F348" i="1" s="1"/>
  <c r="D347" i="1"/>
  <c r="D346" i="1"/>
  <c r="F346" i="1" s="1"/>
  <c r="D345" i="1"/>
  <c r="D344" i="1"/>
  <c r="D343" i="1"/>
  <c r="D342" i="1"/>
  <c r="D341" i="1"/>
  <c r="D340" i="1"/>
  <c r="D339" i="1"/>
  <c r="D338" i="1"/>
  <c r="H338" i="1" s="1"/>
  <c r="D337" i="1"/>
  <c r="D336" i="1"/>
  <c r="D335" i="1"/>
  <c r="D334" i="1"/>
  <c r="D333" i="1"/>
  <c r="D332" i="1"/>
  <c r="D331" i="1"/>
  <c r="D330" i="1"/>
  <c r="F330" i="1" s="1"/>
  <c r="D329" i="1"/>
  <c r="D328" i="1"/>
  <c r="D327" i="1"/>
  <c r="F327" i="1" s="1"/>
  <c r="D326" i="1"/>
  <c r="D325" i="1"/>
  <c r="D324" i="1"/>
  <c r="F324" i="1" s="1"/>
  <c r="D323" i="1"/>
  <c r="D322" i="1"/>
  <c r="H322" i="1" s="1"/>
  <c r="D321" i="1"/>
  <c r="D320" i="1"/>
  <c r="D319" i="1"/>
  <c r="D318" i="1"/>
  <c r="D317" i="1"/>
  <c r="D316" i="1"/>
  <c r="D315" i="1"/>
  <c r="D314" i="1"/>
  <c r="H314" i="1" s="1"/>
  <c r="D313" i="1"/>
  <c r="D312" i="1"/>
  <c r="D311" i="1"/>
  <c r="D310" i="1"/>
  <c r="D309" i="1"/>
  <c r="D308" i="1"/>
  <c r="F308" i="1" s="1"/>
  <c r="D307" i="1"/>
  <c r="D306" i="1"/>
  <c r="F306" i="1" s="1"/>
  <c r="D305" i="1"/>
  <c r="D304" i="1"/>
  <c r="D303" i="1"/>
  <c r="F303" i="1" s="1"/>
  <c r="D302" i="1"/>
  <c r="D301" i="1"/>
  <c r="D300" i="1"/>
  <c r="D299" i="1"/>
  <c r="D298" i="1"/>
  <c r="H298" i="1" s="1"/>
  <c r="D297" i="1"/>
  <c r="D296" i="1"/>
  <c r="D295" i="1"/>
  <c r="F295" i="1" s="1"/>
  <c r="D294" i="1"/>
  <c r="F294" i="1" s="1"/>
  <c r="D293" i="1"/>
  <c r="D292" i="1"/>
  <c r="D291" i="1"/>
  <c r="D290" i="1"/>
  <c r="D289" i="1"/>
  <c r="D288" i="1"/>
  <c r="D287" i="1"/>
  <c r="D286" i="1"/>
  <c r="D285" i="1"/>
  <c r="H285" i="1" s="1"/>
  <c r="D284" i="1"/>
  <c r="D283" i="1"/>
  <c r="D282" i="1"/>
  <c r="D281" i="1"/>
  <c r="D280" i="1"/>
  <c r="F280" i="1" s="1"/>
  <c r="D279" i="1"/>
  <c r="D278" i="1"/>
  <c r="D277" i="1"/>
  <c r="F277" i="1" s="1"/>
  <c r="D276" i="1"/>
  <c r="D275" i="1"/>
  <c r="D274" i="1"/>
  <c r="D273" i="1"/>
  <c r="D272" i="1"/>
  <c r="H272" i="1" s="1"/>
  <c r="D271" i="1"/>
  <c r="D270" i="1"/>
  <c r="D269" i="1"/>
  <c r="D268" i="1"/>
  <c r="D267" i="1"/>
  <c r="D266" i="1"/>
  <c r="D265" i="1"/>
  <c r="D264" i="1"/>
  <c r="H264" i="1" s="1"/>
  <c r="D263" i="1"/>
  <c r="D262" i="1"/>
  <c r="D261" i="1"/>
  <c r="F261" i="1" s="1"/>
  <c r="D260" i="1"/>
  <c r="D259" i="1"/>
  <c r="F259" i="1" s="1"/>
  <c r="D258" i="1"/>
  <c r="D257" i="1"/>
  <c r="D256" i="1"/>
  <c r="F256" i="1" s="1"/>
  <c r="D255" i="1"/>
  <c r="D254" i="1"/>
  <c r="D253" i="1"/>
  <c r="D252" i="1"/>
  <c r="D251" i="1"/>
  <c r="D250" i="1"/>
  <c r="D249" i="1"/>
  <c r="H249" i="1" s="1"/>
  <c r="D248" i="1"/>
  <c r="D247" i="1"/>
  <c r="D246" i="1"/>
  <c r="D245" i="1"/>
  <c r="E245" i="1" s="1"/>
  <c r="F245" i="1" s="1"/>
  <c r="D244" i="1"/>
  <c r="E244" i="1" s="1"/>
  <c r="D243" i="1"/>
  <c r="E243" i="1" s="1"/>
  <c r="D242" i="1"/>
  <c r="E242" i="1" s="1"/>
  <c r="G242" i="1" s="1"/>
  <c r="H242" i="1" s="1"/>
  <c r="D241" i="1"/>
  <c r="E241" i="1" s="1"/>
  <c r="D240" i="1"/>
  <c r="E240" i="1" s="1"/>
  <c r="D239" i="1"/>
  <c r="D238" i="1"/>
  <c r="F238" i="1" s="1"/>
  <c r="D237" i="1"/>
  <c r="D236" i="1"/>
  <c r="F236" i="1" s="1"/>
  <c r="D233" i="1"/>
  <c r="D232" i="1"/>
  <c r="D231" i="1"/>
  <c r="F231" i="1" s="1"/>
  <c r="D230" i="1"/>
  <c r="H230" i="1" s="1"/>
  <c r="D229" i="1"/>
  <c r="D228" i="1"/>
  <c r="H228" i="1" s="1"/>
  <c r="D227" i="1"/>
  <c r="D226" i="1"/>
  <c r="D225" i="1"/>
  <c r="D224" i="1"/>
  <c r="D223" i="1"/>
  <c r="F223" i="1" s="1"/>
  <c r="D222" i="1"/>
  <c r="H222" i="1" s="1"/>
  <c r="D221" i="1"/>
  <c r="D220" i="1"/>
  <c r="F220" i="1" s="1"/>
  <c r="D219" i="1"/>
  <c r="D218" i="1"/>
  <c r="D217" i="1"/>
  <c r="F217" i="1" s="1"/>
  <c r="D216" i="1"/>
  <c r="D215" i="1"/>
  <c r="F215" i="1" s="1"/>
  <c r="D214" i="1"/>
  <c r="H214" i="1" s="1"/>
  <c r="D213" i="1"/>
  <c r="D212" i="1"/>
  <c r="H212" i="1" s="1"/>
  <c r="D211" i="1"/>
  <c r="D210" i="1"/>
  <c r="D197" i="1"/>
  <c r="D196" i="1"/>
  <c r="D195" i="1"/>
  <c r="H195" i="1" s="1"/>
  <c r="D194" i="1"/>
  <c r="D193" i="1"/>
  <c r="H193" i="1" s="1"/>
  <c r="D192" i="1"/>
  <c r="D191" i="1"/>
  <c r="D190" i="1"/>
  <c r="H190" i="1" s="1"/>
  <c r="D189" i="1"/>
  <c r="D188" i="1"/>
  <c r="F188" i="1" s="1"/>
  <c r="D187" i="1"/>
  <c r="H187" i="1" s="1"/>
  <c r="D186" i="1"/>
  <c r="D185" i="1"/>
  <c r="H185" i="1" s="1"/>
  <c r="D184" i="1"/>
  <c r="D183" i="1"/>
  <c r="D182" i="1"/>
  <c r="H182" i="1" s="1"/>
  <c r="D181" i="1"/>
  <c r="D180" i="1"/>
  <c r="F180" i="1" s="1"/>
  <c r="D179" i="1"/>
  <c r="D178" i="1"/>
  <c r="H178" i="1" s="1"/>
  <c r="D177" i="1"/>
  <c r="D176" i="1"/>
  <c r="D175" i="1"/>
  <c r="F175" i="1" s="1"/>
  <c r="D174" i="1"/>
  <c r="H174" i="1" s="1"/>
  <c r="D173" i="1"/>
  <c r="D172" i="1"/>
  <c r="D171" i="1"/>
  <c r="D170" i="1"/>
  <c r="H170" i="1" s="1"/>
  <c r="D169" i="1"/>
  <c r="D168" i="1"/>
  <c r="F168" i="1" s="1"/>
  <c r="D167" i="1"/>
  <c r="H167" i="1" s="1"/>
  <c r="D166" i="1"/>
  <c r="D165" i="1"/>
  <c r="H165" i="1" s="1"/>
  <c r="D164" i="1"/>
  <c r="D163" i="1"/>
  <c r="D162" i="1"/>
  <c r="H162" i="1" s="1"/>
  <c r="D161" i="1"/>
  <c r="D160" i="1"/>
  <c r="F160" i="1" s="1"/>
  <c r="D159" i="1"/>
  <c r="H159" i="1" s="1"/>
  <c r="D158" i="1"/>
  <c r="F158" i="1" s="1"/>
  <c r="D157" i="1"/>
  <c r="D156" i="1"/>
  <c r="D155" i="1"/>
  <c r="F155" i="1" s="1"/>
  <c r="D154" i="1"/>
  <c r="D153" i="1"/>
  <c r="F153" i="1" s="1"/>
  <c r="D152" i="1"/>
  <c r="H152" i="1" s="1"/>
  <c r="D151" i="1"/>
  <c r="D150" i="1"/>
  <c r="H150" i="1" s="1"/>
  <c r="D149" i="1"/>
  <c r="D148" i="1"/>
  <c r="D147" i="1"/>
  <c r="H147" i="1" s="1"/>
  <c r="D146" i="1"/>
  <c r="D145" i="1"/>
  <c r="F145" i="1" s="1"/>
  <c r="D144" i="1"/>
  <c r="H144" i="1" s="1"/>
  <c r="D143" i="1"/>
  <c r="D142" i="1"/>
  <c r="H142" i="1" s="1"/>
  <c r="D141" i="1"/>
  <c r="F141" i="1" s="1"/>
  <c r="D140" i="1"/>
  <c r="H140" i="1" s="1"/>
  <c r="D139" i="1"/>
  <c r="F139" i="1" s="1"/>
  <c r="D138" i="1"/>
  <c r="D137" i="1"/>
  <c r="D136" i="1"/>
  <c r="H136" i="1" s="1"/>
  <c r="D135" i="1"/>
  <c r="H135" i="1" s="1"/>
  <c r="D134" i="1"/>
  <c r="H134" i="1" s="1"/>
  <c r="D133" i="1"/>
  <c r="D132" i="1"/>
  <c r="H132" i="1" s="1"/>
  <c r="D131" i="1"/>
  <c r="H131" i="1" s="1"/>
  <c r="D130" i="1"/>
  <c r="D129" i="1"/>
  <c r="D128" i="1"/>
  <c r="H128" i="1" s="1"/>
  <c r="D127" i="1"/>
  <c r="H127" i="1" s="1"/>
  <c r="D126" i="1"/>
  <c r="H126" i="1" s="1"/>
  <c r="D125" i="1"/>
  <c r="F125" i="1" s="1"/>
  <c r="D124" i="1"/>
  <c r="H124" i="1" s="1"/>
  <c r="D123" i="1"/>
  <c r="H123" i="1" s="1"/>
  <c r="D122" i="1"/>
  <c r="D121" i="1"/>
  <c r="D120" i="1"/>
  <c r="H120" i="1" s="1"/>
  <c r="D119" i="1"/>
  <c r="H119" i="1" s="1"/>
  <c r="D118" i="1"/>
  <c r="H118" i="1" s="1"/>
  <c r="D117" i="1"/>
  <c r="F117" i="1" s="1"/>
  <c r="D116" i="1"/>
  <c r="H116" i="1" s="1"/>
  <c r="D115" i="1"/>
  <c r="F115" i="1" s="1"/>
  <c r="D113" i="1"/>
  <c r="D112" i="1"/>
  <c r="H112" i="1" s="1"/>
  <c r="D111" i="1"/>
  <c r="H111" i="1" s="1"/>
  <c r="D110" i="1"/>
  <c r="H110" i="1" s="1"/>
  <c r="D109" i="1"/>
  <c r="D108" i="1"/>
  <c r="H108" i="1" s="1"/>
  <c r="D107" i="1"/>
  <c r="H107" i="1" s="1"/>
  <c r="D106" i="1"/>
  <c r="F106" i="1" s="1"/>
  <c r="D105" i="1"/>
  <c r="D104" i="1"/>
  <c r="H104" i="1" s="1"/>
  <c r="D103" i="1"/>
  <c r="H103" i="1" s="1"/>
  <c r="D102" i="1"/>
  <c r="H102" i="1" s="1"/>
  <c r="D101" i="1"/>
  <c r="D100" i="1"/>
  <c r="H100" i="1" s="1"/>
  <c r="D99" i="1"/>
  <c r="F99" i="1" s="1"/>
  <c r="D98" i="1"/>
  <c r="D97" i="1"/>
  <c r="D96" i="1"/>
  <c r="H96" i="1" s="1"/>
  <c r="D95" i="1"/>
  <c r="H95" i="1" s="1"/>
  <c r="D94" i="1"/>
  <c r="H94" i="1" s="1"/>
  <c r="D93" i="1"/>
  <c r="D92" i="1"/>
  <c r="H92" i="1" s="1"/>
  <c r="D91" i="1"/>
  <c r="H91" i="1" s="1"/>
  <c r="D90" i="1"/>
  <c r="D89" i="1"/>
  <c r="D88" i="1"/>
  <c r="H88" i="1" s="1"/>
  <c r="D87" i="1"/>
  <c r="H87" i="1" s="1"/>
  <c r="D86" i="1"/>
  <c r="H86" i="1" s="1"/>
  <c r="D85" i="1"/>
  <c r="F85" i="1" s="1"/>
  <c r="D84" i="1"/>
  <c r="H84" i="1" s="1"/>
  <c r="D83" i="1"/>
  <c r="F83" i="1" s="1"/>
  <c r="D82" i="1"/>
  <c r="D81" i="1"/>
  <c r="D80" i="1"/>
  <c r="H80" i="1" s="1"/>
  <c r="D79" i="1"/>
  <c r="H79" i="1" s="1"/>
  <c r="D78" i="1"/>
  <c r="H78" i="1" s="1"/>
  <c r="D77" i="1"/>
  <c r="D76" i="1"/>
  <c r="H76" i="1" s="1"/>
  <c r="D75" i="1"/>
  <c r="H75" i="1" s="1"/>
  <c r="D74" i="1"/>
  <c r="D73" i="1"/>
  <c r="D72" i="1"/>
  <c r="H72" i="1" s="1"/>
  <c r="D71" i="1"/>
  <c r="H71" i="1" s="1"/>
  <c r="D70" i="1"/>
  <c r="F70" i="1" s="1"/>
  <c r="D69" i="1"/>
  <c r="D68" i="1"/>
  <c r="H68" i="1" s="1"/>
  <c r="D67" i="1"/>
  <c r="H67" i="1" s="1"/>
  <c r="D66" i="1"/>
  <c r="D65" i="1"/>
  <c r="F65" i="1" s="1"/>
  <c r="D64" i="1"/>
  <c r="H64" i="1" s="1"/>
  <c r="D63" i="1"/>
  <c r="H63" i="1" s="1"/>
  <c r="D62" i="1"/>
  <c r="H62" i="1" s="1"/>
  <c r="D61" i="1"/>
  <c r="D60" i="1"/>
  <c r="H60" i="1" s="1"/>
  <c r="D59" i="1"/>
  <c r="H59" i="1" s="1"/>
  <c r="D58" i="1"/>
  <c r="D57" i="1"/>
  <c r="D56" i="1"/>
  <c r="H56" i="1" s="1"/>
  <c r="D55" i="1"/>
  <c r="H55" i="1" s="1"/>
  <c r="D54" i="1"/>
  <c r="H54" i="1" s="1"/>
  <c r="D53" i="1"/>
  <c r="F53" i="1" s="1"/>
  <c r="D52" i="1"/>
  <c r="H52" i="1" s="1"/>
  <c r="D51" i="1"/>
  <c r="F51" i="1" s="1"/>
  <c r="D50" i="1"/>
  <c r="D49" i="1"/>
  <c r="D48" i="1"/>
  <c r="H48" i="1" s="1"/>
  <c r="D47" i="1"/>
  <c r="H47" i="1" s="1"/>
  <c r="D46" i="1"/>
  <c r="F46" i="1" s="1"/>
  <c r="D45" i="1"/>
  <c r="D44" i="1"/>
  <c r="H44" i="1" s="1"/>
  <c r="D43" i="1"/>
  <c r="H43" i="1" s="1"/>
  <c r="D42" i="1"/>
  <c r="D41" i="1"/>
  <c r="D40" i="1"/>
  <c r="H40" i="1" s="1"/>
  <c r="D39" i="1"/>
  <c r="H39" i="1" s="1"/>
  <c r="D38" i="1"/>
  <c r="H38" i="1" s="1"/>
  <c r="D37" i="1"/>
  <c r="D36" i="1"/>
  <c r="H36" i="1" s="1"/>
  <c r="D35" i="1"/>
  <c r="H35" i="1" s="1"/>
  <c r="D34" i="1"/>
  <c r="F34" i="1" s="1"/>
  <c r="D33" i="1"/>
  <c r="D32" i="1"/>
  <c r="F32" i="1" s="1"/>
  <c r="D31" i="1"/>
  <c r="H31" i="1" s="1"/>
  <c r="D30" i="1"/>
  <c r="H30" i="1" s="1"/>
  <c r="D29" i="1"/>
  <c r="D28" i="1"/>
  <c r="H28" i="1" s="1"/>
  <c r="D27" i="1"/>
  <c r="H27" i="1" s="1"/>
  <c r="D26" i="1"/>
  <c r="D25" i="1"/>
  <c r="D24" i="1"/>
  <c r="H24" i="1" s="1"/>
  <c r="D23" i="1"/>
  <c r="H23" i="1" s="1"/>
  <c r="D22" i="1"/>
  <c r="H22" i="1" s="1"/>
  <c r="D21" i="1"/>
  <c r="D20" i="1"/>
  <c r="H20" i="1" s="1"/>
  <c r="D19" i="1"/>
  <c r="H19" i="1" s="1"/>
  <c r="D18" i="1"/>
  <c r="F18" i="1" s="1"/>
  <c r="D17" i="1"/>
  <c r="D16" i="1"/>
  <c r="H16" i="1" s="1"/>
  <c r="D15" i="1"/>
  <c r="H15" i="1" s="1"/>
  <c r="D14" i="1"/>
  <c r="H14" i="1" s="1"/>
  <c r="D13" i="1"/>
  <c r="D12" i="1"/>
  <c r="H12" i="1" s="1"/>
  <c r="D11" i="1"/>
  <c r="F11" i="1" s="1"/>
  <c r="D10" i="1"/>
  <c r="D9" i="1"/>
  <c r="H9" i="1" s="1"/>
  <c r="D8" i="1"/>
  <c r="H8" i="1" s="1"/>
  <c r="D7" i="1"/>
  <c r="H7" i="1" s="1"/>
  <c r="D6" i="1"/>
  <c r="D5" i="1"/>
  <c r="D4" i="1"/>
  <c r="H4" i="1" s="1"/>
  <c r="D3" i="1"/>
  <c r="F204" i="1" l="1"/>
  <c r="F202" i="1"/>
  <c r="F203" i="1"/>
  <c r="H209" i="1"/>
  <c r="H208" i="1"/>
  <c r="H311" i="1"/>
  <c r="H197" i="1"/>
  <c r="H225" i="1"/>
  <c r="H233" i="1"/>
  <c r="H5" i="1"/>
  <c r="H201" i="1"/>
  <c r="H205" i="1"/>
  <c r="H200" i="1"/>
  <c r="H198" i="1"/>
  <c r="H202" i="1"/>
  <c r="H206" i="1"/>
  <c r="H204" i="1"/>
  <c r="H199" i="1"/>
  <c r="H203" i="1"/>
  <c r="H207" i="1"/>
  <c r="H251" i="1"/>
  <c r="H267" i="1"/>
  <c r="H275" i="1"/>
  <c r="H319" i="1"/>
  <c r="H335" i="1"/>
  <c r="H343" i="1"/>
  <c r="H353" i="1"/>
  <c r="H361" i="1"/>
  <c r="H369" i="1"/>
  <c r="H291" i="1"/>
  <c r="H172" i="1"/>
  <c r="H288" i="1"/>
  <c r="H25" i="1"/>
  <c r="H41" i="1"/>
  <c r="H57" i="1"/>
  <c r="H89" i="1"/>
  <c r="H17" i="1"/>
  <c r="H33" i="1"/>
  <c r="H49" i="1"/>
  <c r="H73" i="1"/>
  <c r="H81" i="1"/>
  <c r="H97" i="1"/>
  <c r="H105" i="1"/>
  <c r="H113" i="1"/>
  <c r="H121" i="1"/>
  <c r="H129" i="1"/>
  <c r="H137" i="1"/>
  <c r="H3" i="1"/>
  <c r="H10" i="1"/>
  <c r="H26" i="1"/>
  <c r="H42" i="1"/>
  <c r="H50" i="1"/>
  <c r="H58" i="1"/>
  <c r="H66" i="1"/>
  <c r="H74" i="1"/>
  <c r="H82" i="1"/>
  <c r="H90" i="1"/>
  <c r="H98" i="1"/>
  <c r="H114" i="1"/>
  <c r="H122" i="1"/>
  <c r="H130" i="1"/>
  <c r="H138" i="1"/>
  <c r="H146" i="1"/>
  <c r="H6" i="1"/>
  <c r="H13" i="1"/>
  <c r="H21" i="1"/>
  <c r="H29" i="1"/>
  <c r="H37" i="1"/>
  <c r="H45" i="1"/>
  <c r="H61" i="1"/>
  <c r="H69" i="1"/>
  <c r="H77" i="1"/>
  <c r="H93" i="1"/>
  <c r="H101" i="1"/>
  <c r="H109" i="1"/>
  <c r="H133" i="1"/>
  <c r="H246" i="1"/>
  <c r="H253" i="1"/>
  <c r="H269" i="1"/>
  <c r="H300" i="1"/>
  <c r="H316" i="1"/>
  <c r="H332" i="1"/>
  <c r="H340" i="1"/>
  <c r="H355" i="1"/>
  <c r="H363" i="1"/>
  <c r="F240" i="1"/>
  <c r="G240" i="1"/>
  <c r="H240" i="1" s="1"/>
  <c r="F243" i="1"/>
  <c r="G243" i="1"/>
  <c r="H243" i="1" s="1"/>
  <c r="F7" i="1"/>
  <c r="F21" i="1"/>
  <c r="F29" i="1"/>
  <c r="F43" i="1"/>
  <c r="F49" i="1"/>
  <c r="F54" i="1"/>
  <c r="F62" i="1"/>
  <c r="F66" i="1"/>
  <c r="F73" i="1"/>
  <c r="F81" i="1"/>
  <c r="F95" i="1"/>
  <c r="F102" i="1"/>
  <c r="F109" i="1"/>
  <c r="F120" i="1"/>
  <c r="F128" i="1"/>
  <c r="F136" i="1"/>
  <c r="F159" i="1"/>
  <c r="F178" i="1"/>
  <c r="F190" i="1"/>
  <c r="F222" i="1"/>
  <c r="F242" i="1"/>
  <c r="F264" i="1"/>
  <c r="F298" i="1"/>
  <c r="F311" i="1"/>
  <c r="F332" i="1"/>
  <c r="F353" i="1"/>
  <c r="H46" i="1"/>
  <c r="H65" i="1"/>
  <c r="H99" i="1"/>
  <c r="H115" i="1"/>
  <c r="H155" i="1"/>
  <c r="H175" i="1"/>
  <c r="H217" i="1"/>
  <c r="H236" i="1"/>
  <c r="H256" i="1"/>
  <c r="H277" i="1"/>
  <c r="H294" i="1"/>
  <c r="H303" i="1"/>
  <c r="H324" i="1"/>
  <c r="H346" i="1"/>
  <c r="F194" i="1"/>
  <c r="H194" i="1"/>
  <c r="F213" i="1"/>
  <c r="H213" i="1"/>
  <c r="F221" i="1"/>
  <c r="H221" i="1"/>
  <c r="F229" i="1"/>
  <c r="H229" i="1"/>
  <c r="F234" i="1"/>
  <c r="H234" i="1"/>
  <c r="H250" i="1"/>
  <c r="F250" i="1"/>
  <c r="H257" i="1"/>
  <c r="F257" i="1"/>
  <c r="H265" i="1"/>
  <c r="F265" i="1"/>
  <c r="H273" i="1"/>
  <c r="F273" i="1"/>
  <c r="H281" i="1"/>
  <c r="F281" i="1"/>
  <c r="H286" i="1"/>
  <c r="F286" i="1"/>
  <c r="H292" i="1"/>
  <c r="F292" i="1"/>
  <c r="H296" i="1"/>
  <c r="F296" i="1"/>
  <c r="H304" i="1"/>
  <c r="F304" i="1"/>
  <c r="H312" i="1"/>
  <c r="F312" i="1"/>
  <c r="H320" i="1"/>
  <c r="F320" i="1"/>
  <c r="H328" i="1"/>
  <c r="F328" i="1"/>
  <c r="H336" i="1"/>
  <c r="F336" i="1"/>
  <c r="H344" i="1"/>
  <c r="F344" i="1"/>
  <c r="H352" i="1"/>
  <c r="F352" i="1"/>
  <c r="H359" i="1"/>
  <c r="F359" i="1"/>
  <c r="H367" i="1"/>
  <c r="F367" i="1"/>
  <c r="F8" i="1"/>
  <c r="F14" i="1"/>
  <c r="F22" i="1"/>
  <c r="F30" i="1"/>
  <c r="F37" i="1"/>
  <c r="F44" i="1"/>
  <c r="F55" i="1"/>
  <c r="F63" i="1"/>
  <c r="F74" i="1"/>
  <c r="F88" i="1"/>
  <c r="F96" i="1"/>
  <c r="F103" i="1"/>
  <c r="F110" i="1"/>
  <c r="F113" i="1"/>
  <c r="F121" i="1"/>
  <c r="F129" i="1"/>
  <c r="F137" i="1"/>
  <c r="F144" i="1"/>
  <c r="F162" i="1"/>
  <c r="F193" i="1"/>
  <c r="F225" i="1"/>
  <c r="F246" i="1"/>
  <c r="F267" i="1"/>
  <c r="F285" i="1"/>
  <c r="F300" i="1"/>
  <c r="F314" i="1"/>
  <c r="F335" i="1"/>
  <c r="F355" i="1"/>
  <c r="H11" i="1"/>
  <c r="H32" i="1"/>
  <c r="H83" i="1"/>
  <c r="H117" i="1"/>
  <c r="H139" i="1"/>
  <c r="H158" i="1"/>
  <c r="H188" i="1"/>
  <c r="H220" i="1"/>
  <c r="H238" i="1"/>
  <c r="H259" i="1"/>
  <c r="H280" i="1"/>
  <c r="H306" i="1"/>
  <c r="H327" i="1"/>
  <c r="H348" i="1"/>
  <c r="H266" i="1"/>
  <c r="F266" i="1"/>
  <c r="H274" i="1"/>
  <c r="F274" i="1"/>
  <c r="H287" i="1"/>
  <c r="F287" i="1"/>
  <c r="H293" i="1"/>
  <c r="F293" i="1"/>
  <c r="H297" i="1"/>
  <c r="F297" i="1"/>
  <c r="H305" i="1"/>
  <c r="F305" i="1"/>
  <c r="H313" i="1"/>
  <c r="F313" i="1"/>
  <c r="H321" i="1"/>
  <c r="F321" i="1"/>
  <c r="H329" i="1"/>
  <c r="F329" i="1"/>
  <c r="H337" i="1"/>
  <c r="F337" i="1"/>
  <c r="H345" i="1"/>
  <c r="F345" i="1"/>
  <c r="H360" i="1"/>
  <c r="F360" i="1"/>
  <c r="H368" i="1"/>
  <c r="F368" i="1"/>
  <c r="F9" i="1"/>
  <c r="F15" i="1"/>
  <c r="F23" i="1"/>
  <c r="F31" i="1"/>
  <c r="F38" i="1"/>
  <c r="F45" i="1"/>
  <c r="F50" i="1"/>
  <c r="F56" i="1"/>
  <c r="F64" i="1"/>
  <c r="F67" i="1"/>
  <c r="F75" i="1"/>
  <c r="F82" i="1"/>
  <c r="F89" i="1"/>
  <c r="F97" i="1"/>
  <c r="F104" i="1"/>
  <c r="F111" i="1"/>
  <c r="F114" i="1"/>
  <c r="F122" i="1"/>
  <c r="F130" i="1"/>
  <c r="F138" i="1"/>
  <c r="F146" i="1"/>
  <c r="F165" i="1"/>
  <c r="F182" i="1"/>
  <c r="F195" i="1"/>
  <c r="F228" i="1"/>
  <c r="F249" i="1"/>
  <c r="F269" i="1"/>
  <c r="F288" i="1"/>
  <c r="F316" i="1"/>
  <c r="F338" i="1"/>
  <c r="F358" i="1"/>
  <c r="H34" i="1"/>
  <c r="H51" i="1"/>
  <c r="H85" i="1"/>
  <c r="H141" i="1"/>
  <c r="H160" i="1"/>
  <c r="H223" i="1"/>
  <c r="H261" i="1"/>
  <c r="H295" i="1"/>
  <c r="H308" i="1"/>
  <c r="H330" i="1"/>
  <c r="H351" i="1"/>
  <c r="F16" i="1"/>
  <c r="F24" i="1"/>
  <c r="F39" i="1"/>
  <c r="F57" i="1"/>
  <c r="F68" i="1"/>
  <c r="F76" i="1"/>
  <c r="F90" i="1"/>
  <c r="F98" i="1"/>
  <c r="F123" i="1"/>
  <c r="F131" i="1"/>
  <c r="F147" i="1"/>
  <c r="F167" i="1"/>
  <c r="F185" i="1"/>
  <c r="F197" i="1"/>
  <c r="F230" i="1"/>
  <c r="F251" i="1"/>
  <c r="F272" i="1"/>
  <c r="F319" i="1"/>
  <c r="F340" i="1"/>
  <c r="F361" i="1"/>
  <c r="H53" i="1"/>
  <c r="H106" i="1"/>
  <c r="H180" i="1"/>
  <c r="F149" i="1"/>
  <c r="H149" i="1"/>
  <c r="F164" i="1"/>
  <c r="H164" i="1"/>
  <c r="F177" i="1"/>
  <c r="H177" i="1"/>
  <c r="F211" i="1"/>
  <c r="H211" i="1"/>
  <c r="F227" i="1"/>
  <c r="H227" i="1"/>
  <c r="H255" i="1"/>
  <c r="F255" i="1"/>
  <c r="F244" i="1"/>
  <c r="G244" i="1"/>
  <c r="H244" i="1" s="1"/>
  <c r="H154" i="1"/>
  <c r="F154" i="1"/>
  <c r="H161" i="1"/>
  <c r="F161" i="1"/>
  <c r="H169" i="1"/>
  <c r="F169" i="1"/>
  <c r="H176" i="1"/>
  <c r="F176" i="1"/>
  <c r="H181" i="1"/>
  <c r="F181" i="1"/>
  <c r="H189" i="1"/>
  <c r="F189" i="1"/>
  <c r="H196" i="1"/>
  <c r="F196" i="1"/>
  <c r="H216" i="1"/>
  <c r="F216" i="1"/>
  <c r="H224" i="1"/>
  <c r="F224" i="1"/>
  <c r="H232" i="1"/>
  <c r="F232" i="1"/>
  <c r="H237" i="1"/>
  <c r="F237" i="1"/>
  <c r="H252" i="1"/>
  <c r="F252" i="1"/>
  <c r="H260" i="1"/>
  <c r="F260" i="1"/>
  <c r="H268" i="1"/>
  <c r="F268" i="1"/>
  <c r="H276" i="1"/>
  <c r="F276" i="1"/>
  <c r="H282" i="1"/>
  <c r="F282" i="1"/>
  <c r="H299" i="1"/>
  <c r="F299" i="1"/>
  <c r="H307" i="1"/>
  <c r="F307" i="1"/>
  <c r="H315" i="1"/>
  <c r="F315" i="1"/>
  <c r="H323" i="1"/>
  <c r="F323" i="1"/>
  <c r="H331" i="1"/>
  <c r="F331" i="1"/>
  <c r="H339" i="1"/>
  <c r="F339" i="1"/>
  <c r="H347" i="1"/>
  <c r="F347" i="1"/>
  <c r="H354" i="1"/>
  <c r="F354" i="1"/>
  <c r="H362" i="1"/>
  <c r="F362" i="1"/>
  <c r="H370" i="1"/>
  <c r="F370" i="1"/>
  <c r="F10" i="1"/>
  <c r="F17" i="1"/>
  <c r="F25" i="1"/>
  <c r="F33" i="1"/>
  <c r="F40" i="1"/>
  <c r="F52" i="1"/>
  <c r="F58" i="1"/>
  <c r="F69" i="1"/>
  <c r="F77" i="1"/>
  <c r="F84" i="1"/>
  <c r="F91" i="1"/>
  <c r="F105" i="1"/>
  <c r="F116" i="1"/>
  <c r="F124" i="1"/>
  <c r="F132" i="1"/>
  <c r="F140" i="1"/>
  <c r="F150" i="1"/>
  <c r="F170" i="1"/>
  <c r="F212" i="1"/>
  <c r="F233" i="1"/>
  <c r="F253" i="1"/>
  <c r="F275" i="1"/>
  <c r="F291" i="1"/>
  <c r="F322" i="1"/>
  <c r="F343" i="1"/>
  <c r="F363" i="1"/>
  <c r="H18" i="1"/>
  <c r="H70" i="1"/>
  <c r="H125" i="1"/>
  <c r="H145" i="1"/>
  <c r="F4" i="1"/>
  <c r="F26" i="1"/>
  <c r="F41" i="1"/>
  <c r="F59" i="1"/>
  <c r="F78" i="1"/>
  <c r="F92" i="1"/>
  <c r="F112" i="1"/>
  <c r="F133" i="1"/>
  <c r="F152" i="1"/>
  <c r="F172" i="1"/>
  <c r="F214" i="1"/>
  <c r="F366" i="1"/>
  <c r="G245" i="1"/>
  <c r="H245" i="1" s="1"/>
  <c r="H168" i="1"/>
  <c r="H231" i="1"/>
  <c r="F157" i="1"/>
  <c r="H157" i="1"/>
  <c r="F171" i="1"/>
  <c r="H171" i="1"/>
  <c r="F184" i="1"/>
  <c r="H184" i="1"/>
  <c r="F192" i="1"/>
  <c r="H192" i="1"/>
  <c r="F219" i="1"/>
  <c r="H219" i="1"/>
  <c r="H248" i="1"/>
  <c r="F248" i="1"/>
  <c r="F241" i="1"/>
  <c r="G241" i="1"/>
  <c r="H241" i="1" s="1"/>
  <c r="F143" i="1"/>
  <c r="H143" i="1"/>
  <c r="F151" i="1"/>
  <c r="H151" i="1"/>
  <c r="F166" i="1"/>
  <c r="H166" i="1"/>
  <c r="F173" i="1"/>
  <c r="H173" i="1"/>
  <c r="F179" i="1"/>
  <c r="H179" i="1"/>
  <c r="F186" i="1"/>
  <c r="H186" i="1"/>
  <c r="H258" i="1"/>
  <c r="F258" i="1"/>
  <c r="F3" i="1"/>
  <c r="F148" i="1"/>
  <c r="H148" i="1"/>
  <c r="F156" i="1"/>
  <c r="H156" i="1"/>
  <c r="F163" i="1"/>
  <c r="H163" i="1"/>
  <c r="F183" i="1"/>
  <c r="H183" i="1"/>
  <c r="F191" i="1"/>
  <c r="H191" i="1"/>
  <c r="F210" i="1"/>
  <c r="H210" i="1"/>
  <c r="F218" i="1"/>
  <c r="H218" i="1"/>
  <c r="F226" i="1"/>
  <c r="H226" i="1"/>
  <c r="F239" i="1"/>
  <c r="H239" i="1"/>
  <c r="H247" i="1"/>
  <c r="F247" i="1"/>
  <c r="H254" i="1"/>
  <c r="F254" i="1"/>
  <c r="H262" i="1"/>
  <c r="F262" i="1"/>
  <c r="H270" i="1"/>
  <c r="F270" i="1"/>
  <c r="H278" i="1"/>
  <c r="F278" i="1"/>
  <c r="H283" i="1"/>
  <c r="F283" i="1"/>
  <c r="H289" i="1"/>
  <c r="F289" i="1"/>
  <c r="H301" i="1"/>
  <c r="F301" i="1"/>
  <c r="H309" i="1"/>
  <c r="F309" i="1"/>
  <c r="H317" i="1"/>
  <c r="F317" i="1"/>
  <c r="H325" i="1"/>
  <c r="F325" i="1"/>
  <c r="H333" i="1"/>
  <c r="F333" i="1"/>
  <c r="H341" i="1"/>
  <c r="F341" i="1"/>
  <c r="H349" i="1"/>
  <c r="F349" i="1"/>
  <c r="H356" i="1"/>
  <c r="F356" i="1"/>
  <c r="H364" i="1"/>
  <c r="F364" i="1"/>
  <c r="F5" i="1"/>
  <c r="F12" i="1"/>
  <c r="F19" i="1"/>
  <c r="F27" i="1"/>
  <c r="F35" i="1"/>
  <c r="F47" i="1"/>
  <c r="F60" i="1"/>
  <c r="F71" i="1"/>
  <c r="F79" i="1"/>
  <c r="F86" i="1"/>
  <c r="F93" i="1"/>
  <c r="F100" i="1"/>
  <c r="F107" i="1"/>
  <c r="F118" i="1"/>
  <c r="F126" i="1"/>
  <c r="F134" i="1"/>
  <c r="F142" i="1"/>
  <c r="F174" i="1"/>
  <c r="F235" i="1"/>
  <c r="F369" i="1"/>
  <c r="H263" i="1"/>
  <c r="F263" i="1"/>
  <c r="H271" i="1"/>
  <c r="F271" i="1"/>
  <c r="H279" i="1"/>
  <c r="F279" i="1"/>
  <c r="H284" i="1"/>
  <c r="F284" i="1"/>
  <c r="H290" i="1"/>
  <c r="F290" i="1"/>
  <c r="H302" i="1"/>
  <c r="F302" i="1"/>
  <c r="H310" i="1"/>
  <c r="F310" i="1"/>
  <c r="H318" i="1"/>
  <c r="F318" i="1"/>
  <c r="H326" i="1"/>
  <c r="F326" i="1"/>
  <c r="H334" i="1"/>
  <c r="F334" i="1"/>
  <c r="H342" i="1"/>
  <c r="F342" i="1"/>
  <c r="H350" i="1"/>
  <c r="F350" i="1"/>
  <c r="H357" i="1"/>
  <c r="F357" i="1"/>
  <c r="H365" i="1"/>
  <c r="F365" i="1"/>
  <c r="F6" i="1"/>
  <c r="F13" i="1"/>
  <c r="F20" i="1"/>
  <c r="F28" i="1"/>
  <c r="F36" i="1"/>
  <c r="F42" i="1"/>
  <c r="F48" i="1"/>
  <c r="F61" i="1"/>
  <c r="F72" i="1"/>
  <c r="F80" i="1"/>
  <c r="F87" i="1"/>
  <c r="F94" i="1"/>
  <c r="F101" i="1"/>
  <c r="F108" i="1"/>
  <c r="F119" i="1"/>
  <c r="F127" i="1"/>
  <c r="F135" i="1"/>
  <c r="F187" i="1"/>
  <c r="H153" i="1"/>
  <c r="H215" i="1"/>
</calcChain>
</file>

<file path=xl/sharedStrings.xml><?xml version="1.0" encoding="utf-8"?>
<sst xmlns="http://schemas.openxmlformats.org/spreadsheetml/2006/main" count="1585" uniqueCount="1175">
  <si>
    <r>
      <rPr>
        <b/>
        <sz val="10"/>
        <rFont val="Arial"/>
        <family val="2"/>
      </rPr>
      <t>Cust/Supplier Cat</t>
    </r>
  </si>
  <si>
    <r>
      <rPr>
        <b/>
        <sz val="10"/>
        <rFont val="Arial"/>
        <family val="2"/>
      </rPr>
      <t>productId</t>
    </r>
  </si>
  <si>
    <r>
      <rPr>
        <b/>
        <sz val="10"/>
        <rFont val="Arial"/>
        <family val="2"/>
      </rPr>
      <t>Description</t>
    </r>
  </si>
  <si>
    <r>
      <rPr>
        <sz val="10"/>
        <rFont val="Arial"/>
        <family val="2"/>
      </rPr>
      <t>NASPO17</t>
    </r>
  </si>
  <si>
    <r>
      <rPr>
        <sz val="10"/>
        <rFont val="Arial"/>
        <family val="2"/>
      </rPr>
      <t>11100-000001</t>
    </r>
  </si>
  <si>
    <r>
      <rPr>
        <sz val="10"/>
        <rFont val="Arial"/>
        <family val="2"/>
      </rPr>
      <t>11100-000002</t>
    </r>
  </si>
  <si>
    <r>
      <rPr>
        <sz val="10"/>
        <rFont val="Arial"/>
        <family val="2"/>
      </rPr>
      <t>11101-000003</t>
    </r>
  </si>
  <si>
    <r>
      <rPr>
        <sz val="10"/>
        <rFont val="Arial"/>
        <family val="2"/>
      </rPr>
      <t>AED Trainer new style training electrodes (5 pr)</t>
    </r>
  </si>
  <si>
    <r>
      <rPr>
        <sz val="10"/>
        <rFont val="Arial"/>
        <family val="2"/>
      </rPr>
      <t>11101-000004</t>
    </r>
  </si>
  <si>
    <r>
      <rPr>
        <sz val="10"/>
        <rFont val="Arial"/>
        <family val="2"/>
      </rPr>
      <t>AED training electrode set -  (5pr), cable &amp; pouch</t>
    </r>
  </si>
  <si>
    <r>
      <rPr>
        <sz val="10"/>
        <rFont val="Arial"/>
        <family val="2"/>
      </rPr>
      <t>11101-000006</t>
    </r>
  </si>
  <si>
    <r>
      <rPr>
        <sz val="10"/>
        <rFont val="Arial"/>
        <family val="2"/>
      </rPr>
      <t>Cable/connector assembly/pouch for Adult AED training electrodes</t>
    </r>
  </si>
  <si>
    <r>
      <rPr>
        <sz val="10"/>
        <rFont val="Arial"/>
        <family val="2"/>
      </rPr>
      <t>11101-000007</t>
    </r>
  </si>
  <si>
    <r>
      <rPr>
        <sz val="10"/>
        <rFont val="Arial"/>
        <family val="2"/>
      </rPr>
      <t>Defibrillation/ECG training electrodes</t>
    </r>
  </si>
  <si>
    <r>
      <rPr>
        <sz val="10"/>
        <rFont val="Arial"/>
        <family val="2"/>
      </rPr>
      <t>11101-000016</t>
    </r>
  </si>
  <si>
    <r>
      <rPr>
        <sz val="10"/>
        <rFont val="Arial"/>
        <family val="2"/>
      </rPr>
      <t>Electrode replacement infant/child reduced energy</t>
    </r>
  </si>
  <si>
    <r>
      <rPr>
        <sz val="10"/>
        <rFont val="Arial"/>
        <family val="2"/>
      </rPr>
      <t>11101-000017</t>
    </r>
  </si>
  <si>
    <r>
      <rPr>
        <sz val="10"/>
        <rFont val="Arial"/>
        <family val="2"/>
      </rPr>
      <t>Electrode Infant/Child reduced energy starter kit</t>
    </r>
  </si>
  <si>
    <r>
      <rPr>
        <sz val="10"/>
        <rFont val="Arial"/>
        <family val="2"/>
      </rPr>
      <t>11103-000001</t>
    </r>
  </si>
  <si>
    <r>
      <rPr>
        <sz val="10"/>
        <rFont val="Arial"/>
        <family val="2"/>
      </rPr>
      <t>11110-000029</t>
    </r>
  </si>
  <si>
    <r>
      <rPr>
        <sz val="10"/>
        <rFont val="Arial"/>
        <family val="2"/>
      </rPr>
      <t>3-lead ECG cable for LIFEPAK 12 or LIFEPAK 20</t>
    </r>
  </si>
  <si>
    <r>
      <rPr>
        <sz val="10"/>
        <rFont val="Arial"/>
        <family val="2"/>
      </rPr>
      <t>11110-000040</t>
    </r>
  </si>
  <si>
    <r>
      <rPr>
        <sz val="10"/>
        <rFont val="Arial"/>
        <family val="2"/>
      </rPr>
      <t>QUIK-COMBO therapy cable for use w/LIFEPAK 12 or LIFEPAK 20</t>
    </r>
  </si>
  <si>
    <r>
      <rPr>
        <sz val="10"/>
        <rFont val="Arial"/>
        <family val="2"/>
      </rPr>
      <t>11110-000042</t>
    </r>
  </si>
  <si>
    <r>
      <rPr>
        <sz val="10"/>
        <rFont val="Arial"/>
        <family val="2"/>
      </rPr>
      <t>DEC-4 Cable Extension:  4'</t>
    </r>
  </si>
  <si>
    <r>
      <rPr>
        <sz val="10"/>
        <rFont val="Arial"/>
        <family val="2"/>
      </rPr>
      <t>11110-000050</t>
    </r>
  </si>
  <si>
    <r>
      <rPr>
        <sz val="10"/>
        <rFont val="Arial"/>
        <family val="2"/>
      </rPr>
      <t>11110-000051</t>
    </r>
  </si>
  <si>
    <r>
      <rPr>
        <sz val="10"/>
        <rFont val="Arial"/>
        <family val="2"/>
      </rPr>
      <t>11110-000066</t>
    </r>
  </si>
  <si>
    <r>
      <rPr>
        <sz val="10"/>
        <rFont val="Arial"/>
        <family val="2"/>
      </rPr>
      <t>5-Lead ECG Cable for LIFEPAK 12 or LIFEPAK 20</t>
    </r>
  </si>
  <si>
    <r>
      <rPr>
        <sz val="10"/>
        <rFont val="Arial"/>
        <family val="2"/>
      </rPr>
      <t>11110-000085</t>
    </r>
  </si>
  <si>
    <r>
      <rPr>
        <sz val="10"/>
        <rFont val="Arial"/>
        <family val="2"/>
      </rPr>
      <t>11110-000176</t>
    </r>
  </si>
  <si>
    <r>
      <rPr>
        <sz val="10"/>
        <rFont val="Arial"/>
        <family val="2"/>
      </rPr>
      <t>DEC-8 Cable Extension:  8'</t>
    </r>
  </si>
  <si>
    <r>
      <rPr>
        <sz val="10"/>
        <rFont val="Arial"/>
        <family val="2"/>
      </rPr>
      <t>11111-000016</t>
    </r>
  </si>
  <si>
    <r>
      <rPr>
        <sz val="10"/>
        <rFont val="Arial"/>
        <family val="2"/>
      </rPr>
      <t>3-Wire ECG Cable</t>
    </r>
  </si>
  <si>
    <r>
      <rPr>
        <sz val="10"/>
        <rFont val="Arial"/>
        <family val="2"/>
      </rPr>
      <t>11111-000018</t>
    </r>
  </si>
  <si>
    <r>
      <rPr>
        <sz val="10"/>
        <rFont val="Arial"/>
        <family val="2"/>
      </rPr>
      <t>5ft Trunk cable with AHA limb leads</t>
    </r>
  </si>
  <si>
    <r>
      <rPr>
        <sz val="10"/>
        <rFont val="Arial"/>
        <family val="2"/>
      </rPr>
      <t>11111-000020</t>
    </r>
  </si>
  <si>
    <r>
      <rPr>
        <sz val="10"/>
        <rFont val="Arial"/>
        <family val="2"/>
      </rPr>
      <t>8ft Trunk cable with AHA limb leads</t>
    </r>
  </si>
  <si>
    <r>
      <rPr>
        <sz val="10"/>
        <rFont val="Arial"/>
        <family val="2"/>
      </rPr>
      <t>11111-000022</t>
    </r>
  </si>
  <si>
    <r>
      <rPr>
        <sz val="10"/>
        <rFont val="Arial"/>
        <family val="2"/>
      </rPr>
      <t>12 Lead ECG, Precordial Leads (AHA)</t>
    </r>
  </si>
  <si>
    <r>
      <rPr>
        <sz val="10"/>
        <rFont val="Arial"/>
        <family val="2"/>
      </rPr>
      <t>11113-000002</t>
    </r>
  </si>
  <si>
    <r>
      <rPr>
        <sz val="10"/>
        <rFont val="Arial"/>
        <family val="2"/>
      </rPr>
      <t>QUIK-COMBO Test Plug for testing QC Cable</t>
    </r>
  </si>
  <si>
    <r>
      <rPr>
        <sz val="10"/>
        <rFont val="Arial"/>
        <family val="2"/>
      </rPr>
      <t>11113-000004</t>
    </r>
  </si>
  <si>
    <r>
      <rPr>
        <sz val="10"/>
        <rFont val="Arial"/>
        <family val="2"/>
      </rPr>
      <t>QUIK-COMBO therapy cable for use w/LIFEPAK 15</t>
    </r>
  </si>
  <si>
    <r>
      <rPr>
        <sz val="10"/>
        <rFont val="Arial"/>
        <family val="2"/>
      </rPr>
      <t>11130-000001</t>
    </r>
  </si>
  <si>
    <r>
      <rPr>
        <sz val="10"/>
        <rFont val="Arial"/>
        <family val="2"/>
      </rPr>
      <t>11130-000037</t>
    </r>
  </si>
  <si>
    <r>
      <rPr>
        <sz val="10"/>
        <rFont val="Arial"/>
        <family val="2"/>
      </rPr>
      <t>LIFEPAK 20E Standard Adult Detachable Hard Paddles</t>
    </r>
  </si>
  <si>
    <r>
      <rPr>
        <sz val="10"/>
        <rFont val="Arial"/>
        <family val="2"/>
      </rPr>
      <t>11130-000061</t>
    </r>
  </si>
  <si>
    <r>
      <rPr>
        <sz val="10"/>
        <rFont val="Arial"/>
        <family val="2"/>
      </rPr>
      <t>Standard hard paddles for use w/LIFEPAK 15</t>
    </r>
  </si>
  <si>
    <r>
      <rPr>
        <sz val="10"/>
        <rFont val="Arial"/>
        <family val="2"/>
      </rPr>
      <t>11131-000001</t>
    </r>
  </si>
  <si>
    <r>
      <rPr>
        <sz val="10"/>
        <rFont val="Arial"/>
        <family val="2"/>
      </rPr>
      <t>Internal paddle handles w/discharge control for use with LIFEPAK 12 or LIFEPAK 20</t>
    </r>
  </si>
  <si>
    <r>
      <rPr>
        <sz val="10"/>
        <rFont val="Arial"/>
        <family val="2"/>
      </rPr>
      <t>11131-000010</t>
    </r>
  </si>
  <si>
    <r>
      <rPr>
        <sz val="10"/>
        <rFont val="Arial"/>
        <family val="2"/>
      </rPr>
      <t>Internal paddles - 1" size (6.25" shaft length)</t>
    </r>
  </si>
  <si>
    <r>
      <rPr>
        <sz val="10"/>
        <rFont val="Arial"/>
        <family val="2"/>
      </rPr>
      <t>11131-000011</t>
    </r>
  </si>
  <si>
    <r>
      <rPr>
        <sz val="10"/>
        <rFont val="Arial"/>
        <family val="2"/>
      </rPr>
      <t>Internal paddles - 1.5" size (6" shaft length)</t>
    </r>
  </si>
  <si>
    <r>
      <rPr>
        <sz val="10"/>
        <rFont val="Arial"/>
        <family val="2"/>
      </rPr>
      <t>11131-000012</t>
    </r>
  </si>
  <si>
    <r>
      <rPr>
        <sz val="10"/>
        <rFont val="Arial"/>
        <family val="2"/>
      </rPr>
      <t>Internal paddles - 2" size (5.75" shaft length)</t>
    </r>
  </si>
  <si>
    <r>
      <rPr>
        <sz val="10"/>
        <rFont val="Arial"/>
        <family val="2"/>
      </rPr>
      <t>11131-000013</t>
    </r>
  </si>
  <si>
    <r>
      <rPr>
        <sz val="10"/>
        <rFont val="Arial"/>
        <family val="2"/>
      </rPr>
      <t>Internal paddles - 2.5" size (5.75" shaft length)</t>
    </r>
  </si>
  <si>
    <r>
      <rPr>
        <sz val="10"/>
        <rFont val="Arial"/>
        <family val="2"/>
      </rPr>
      <t>11131-000014</t>
    </r>
  </si>
  <si>
    <r>
      <rPr>
        <sz val="10"/>
        <rFont val="Arial"/>
        <family val="2"/>
      </rPr>
      <t>Internal paddles - 3.5" size (5" shaft length)</t>
    </r>
  </si>
  <si>
    <r>
      <rPr>
        <sz val="10"/>
        <rFont val="Arial"/>
        <family val="2"/>
      </rPr>
      <t>11131-000019</t>
    </r>
  </si>
  <si>
    <r>
      <rPr>
        <sz val="10"/>
        <rFont val="Arial"/>
        <family val="2"/>
      </rPr>
      <t>Internal paddles - 2.5" size (8.5" shaft length)</t>
    </r>
  </si>
  <si>
    <r>
      <rPr>
        <sz val="10"/>
        <rFont val="Arial"/>
        <family val="2"/>
      </rPr>
      <t>11131-000021</t>
    </r>
  </si>
  <si>
    <r>
      <rPr>
        <sz val="10"/>
        <rFont val="Arial"/>
        <family val="2"/>
      </rPr>
      <t>Internal paddles - 1.5" size (9" shaft length)</t>
    </r>
  </si>
  <si>
    <r>
      <rPr>
        <sz val="10"/>
        <rFont val="Arial"/>
        <family val="2"/>
      </rPr>
      <t>11131-000022</t>
    </r>
  </si>
  <si>
    <r>
      <rPr>
        <sz val="10"/>
        <rFont val="Arial"/>
        <family val="2"/>
      </rPr>
      <t>Internal paddles - 2" size (8.75" shaft length)</t>
    </r>
  </si>
  <si>
    <r>
      <rPr>
        <sz val="10"/>
        <rFont val="Arial"/>
        <family val="2"/>
      </rPr>
      <t>11131-000023</t>
    </r>
  </si>
  <si>
    <r>
      <rPr>
        <sz val="10"/>
        <rFont val="Arial"/>
        <family val="2"/>
      </rPr>
      <t>Internal paddles - 3.5" size (8" shaft length)</t>
    </r>
  </si>
  <si>
    <r>
      <rPr>
        <sz val="10"/>
        <rFont val="Arial"/>
        <family val="2"/>
      </rPr>
      <t>11131-000024</t>
    </r>
  </si>
  <si>
    <r>
      <rPr>
        <sz val="10"/>
        <rFont val="Arial"/>
        <family val="2"/>
      </rPr>
      <t>Internal paddles - 1.5" size (14.25" shaft length)</t>
    </r>
  </si>
  <si>
    <r>
      <rPr>
        <sz val="10"/>
        <rFont val="Arial"/>
        <family val="2"/>
      </rPr>
      <t>11133-000007</t>
    </r>
  </si>
  <si>
    <r>
      <rPr>
        <sz val="10"/>
        <rFont val="Arial"/>
        <family val="2"/>
      </rPr>
      <t>Pediatric paddle, external 1ea (2 required) multi-language</t>
    </r>
  </si>
  <si>
    <r>
      <rPr>
        <sz val="10"/>
        <rFont val="Arial"/>
        <family val="2"/>
      </rPr>
      <t>11140-000015</t>
    </r>
  </si>
  <si>
    <r>
      <rPr>
        <sz val="10"/>
        <rFont val="Arial"/>
        <family val="2"/>
      </rPr>
      <t>AC Power Cord</t>
    </r>
  </si>
  <si>
    <r>
      <rPr>
        <sz val="10"/>
        <rFont val="Arial"/>
        <family val="2"/>
      </rPr>
      <t>11140-000052</t>
    </r>
  </si>
  <si>
    <r>
      <rPr>
        <sz val="10"/>
        <rFont val="Arial"/>
        <family val="2"/>
      </rPr>
      <t>LIFEPAK 15 REDI-CHARGE Adapter Tray</t>
    </r>
  </si>
  <si>
    <r>
      <rPr>
        <sz val="10"/>
        <rFont val="Arial"/>
        <family val="2"/>
      </rPr>
      <t>11140-000072</t>
    </r>
  </si>
  <si>
    <r>
      <rPr>
        <sz val="10"/>
        <rFont val="Arial"/>
        <family val="2"/>
      </rPr>
      <t>11140-000074</t>
    </r>
  </si>
  <si>
    <r>
      <rPr>
        <sz val="10"/>
        <rFont val="Arial"/>
        <family val="2"/>
      </rPr>
      <t>DC Power Adapter</t>
    </r>
  </si>
  <si>
    <r>
      <rPr>
        <sz val="10"/>
        <rFont val="Arial"/>
        <family val="2"/>
      </rPr>
      <t>11140-000078</t>
    </r>
  </si>
  <si>
    <r>
      <rPr>
        <sz val="10"/>
        <rFont val="Arial"/>
        <family val="2"/>
      </rPr>
      <t>Temperature Adapter Cable- 5ft</t>
    </r>
  </si>
  <si>
    <r>
      <rPr>
        <sz val="10"/>
        <rFont val="Arial"/>
        <family val="2"/>
      </rPr>
      <t>11140-000079</t>
    </r>
  </si>
  <si>
    <r>
      <rPr>
        <sz val="10"/>
        <rFont val="Arial"/>
        <family val="2"/>
      </rPr>
      <t>Temperature Adapter Cable- 10ft</t>
    </r>
  </si>
  <si>
    <r>
      <rPr>
        <sz val="10"/>
        <rFont val="Arial"/>
        <family val="2"/>
      </rPr>
      <t>11140-000080</t>
    </r>
  </si>
  <si>
    <r>
      <rPr>
        <sz val="10"/>
        <rFont val="Arial"/>
        <family val="2"/>
      </rPr>
      <t>Extension Cable (5ft 3 in)</t>
    </r>
  </si>
  <si>
    <r>
      <rPr>
        <sz val="10"/>
        <rFont val="Arial"/>
        <family val="2"/>
      </rPr>
      <t>11140-000081</t>
    </r>
  </si>
  <si>
    <r>
      <rPr>
        <sz val="10"/>
        <rFont val="Arial"/>
        <family val="2"/>
      </rPr>
      <t>Right angle cable (10in) included with ACPA &amp; DCPA</t>
    </r>
  </si>
  <si>
    <r>
      <rPr>
        <sz val="10"/>
        <rFont val="Arial"/>
        <family val="2"/>
      </rPr>
      <t>11140-000085</t>
    </r>
  </si>
  <si>
    <r>
      <rPr>
        <sz val="10"/>
        <rFont val="Arial"/>
        <family val="2"/>
      </rPr>
      <t>11141-000002</t>
    </r>
  </si>
  <si>
    <r>
      <rPr>
        <sz val="10"/>
        <rFont val="Arial"/>
        <family val="2"/>
      </rPr>
      <t>11141-000028</t>
    </r>
  </si>
  <si>
    <r>
      <rPr>
        <sz val="10"/>
        <rFont val="Arial"/>
        <family val="2"/>
      </rPr>
      <t>11141-000068</t>
    </r>
  </si>
  <si>
    <r>
      <rPr>
        <sz val="10"/>
        <rFont val="Arial"/>
        <family val="2"/>
      </rPr>
      <t>11141-000100</t>
    </r>
  </si>
  <si>
    <r>
      <rPr>
        <sz val="10"/>
        <rFont val="Arial"/>
        <family val="2"/>
      </rPr>
      <t>LMnO2 Non-Rechargeable Battery</t>
    </r>
  </si>
  <si>
    <r>
      <rPr>
        <sz val="10"/>
        <rFont val="Arial"/>
        <family val="2"/>
      </rPr>
      <t>11141-000106</t>
    </r>
  </si>
  <si>
    <r>
      <rPr>
        <sz val="10"/>
        <rFont val="Arial"/>
        <family val="2"/>
      </rPr>
      <t>11141-000112</t>
    </r>
  </si>
  <si>
    <r>
      <rPr>
        <sz val="10"/>
        <rFont val="Arial"/>
        <family val="2"/>
      </rPr>
      <t>LIFEPAK 20e Lithium-ion Rechargeable Internal Battery</t>
    </r>
  </si>
  <si>
    <r>
      <rPr>
        <sz val="10"/>
        <rFont val="Arial"/>
        <family val="2"/>
      </rPr>
      <t>11141-000115</t>
    </r>
  </si>
  <si>
    <r>
      <rPr>
        <sz val="10"/>
        <rFont val="Arial"/>
        <family val="2"/>
      </rPr>
      <t>REDI-CHARGE Base</t>
    </r>
  </si>
  <si>
    <r>
      <rPr>
        <sz val="10"/>
        <rFont val="Arial"/>
        <family val="2"/>
      </rPr>
      <t>11141-000116</t>
    </r>
  </si>
  <si>
    <r>
      <rPr>
        <sz val="10"/>
        <rFont val="Arial"/>
        <family val="2"/>
      </rPr>
      <t>11141-000149</t>
    </r>
  </si>
  <si>
    <r>
      <rPr>
        <sz val="10"/>
        <rFont val="Arial"/>
        <family val="2"/>
      </rPr>
      <t>LIFEPAK NiCd Battery with fuel gauge 1.6amp hrs</t>
    </r>
  </si>
  <si>
    <r>
      <rPr>
        <sz val="10"/>
        <rFont val="Arial"/>
        <family val="2"/>
      </rPr>
      <t>11141-000158</t>
    </r>
  </si>
  <si>
    <r>
      <rPr>
        <sz val="10"/>
        <rFont val="Arial"/>
        <family val="2"/>
      </rPr>
      <t>11141-000159</t>
    </r>
  </si>
  <si>
    <r>
      <rPr>
        <sz val="10"/>
        <rFont val="Arial"/>
        <family val="2"/>
      </rPr>
      <t>11141-000160</t>
    </r>
  </si>
  <si>
    <r>
      <rPr>
        <sz val="10"/>
        <rFont val="Arial"/>
        <family val="2"/>
      </rPr>
      <t>11141-000161</t>
    </r>
  </si>
  <si>
    <r>
      <rPr>
        <sz val="10"/>
        <rFont val="Arial"/>
        <family val="2"/>
      </rPr>
      <t>Rechargable Battery Replacement for LP1000</t>
    </r>
  </si>
  <si>
    <r>
      <rPr>
        <sz val="10"/>
        <rFont val="Arial"/>
        <family val="2"/>
      </rPr>
      <t>11141-000162</t>
    </r>
  </si>
  <si>
    <r>
      <rPr>
        <sz val="10"/>
        <rFont val="Arial"/>
        <family val="2"/>
      </rPr>
      <t>CodeManagement Module Lithium Ion Battery</t>
    </r>
  </si>
  <si>
    <r>
      <rPr>
        <sz val="10"/>
        <rFont val="Arial"/>
        <family val="2"/>
      </rPr>
      <t>11150-000007</t>
    </r>
  </si>
  <si>
    <r>
      <rPr>
        <sz val="10"/>
        <rFont val="Arial"/>
        <family val="2"/>
      </rPr>
      <t>11150-000009</t>
    </r>
  </si>
  <si>
    <r>
      <rPr>
        <sz val="10"/>
        <rFont val="Arial"/>
        <family val="2"/>
      </rPr>
      <t>11150-000010</t>
    </r>
  </si>
  <si>
    <r>
      <rPr>
        <sz val="10"/>
        <rFont val="Arial"/>
        <family val="2"/>
      </rPr>
      <t>11150-000015</t>
    </r>
  </si>
  <si>
    <r>
      <rPr>
        <sz val="10"/>
        <rFont val="Arial"/>
        <family val="2"/>
      </rPr>
      <t>11150-000018</t>
    </r>
  </si>
  <si>
    <r>
      <rPr>
        <sz val="10"/>
        <rFont val="Arial"/>
        <family val="2"/>
      </rPr>
      <t>LIFEPAK 20e Defibrillator CodeManagement Module - Wireless</t>
    </r>
  </si>
  <si>
    <r>
      <rPr>
        <sz val="10"/>
        <rFont val="Arial"/>
        <family val="2"/>
      </rPr>
      <t>11150-000019</t>
    </r>
  </si>
  <si>
    <r>
      <rPr>
        <sz val="10"/>
        <rFont val="Arial"/>
        <family val="2"/>
      </rPr>
      <t>LIFEPAK 20e Debibrillator ModeManagement Module - Wireless &amp; with Capnography</t>
    </r>
  </si>
  <si>
    <r>
      <rPr>
        <sz val="10"/>
        <rFont val="Arial"/>
        <family val="2"/>
      </rPr>
      <t>11160-000011</t>
    </r>
  </si>
  <si>
    <r>
      <rPr>
        <sz val="10"/>
        <rFont val="Arial"/>
        <family val="2"/>
      </rPr>
      <t>NIBP Cuff-Reusable, Infant</t>
    </r>
  </si>
  <si>
    <r>
      <rPr>
        <sz val="10"/>
        <rFont val="Arial"/>
        <family val="2"/>
      </rPr>
      <t>11160-000012</t>
    </r>
  </si>
  <si>
    <r>
      <rPr>
        <sz val="10"/>
        <rFont val="Arial"/>
        <family val="2"/>
      </rPr>
      <t>NIBP Cuff-Disposable Infant</t>
    </r>
  </si>
  <si>
    <r>
      <rPr>
        <sz val="10"/>
        <rFont val="Arial"/>
        <family val="2"/>
      </rPr>
      <t>11160-000013</t>
    </r>
  </si>
  <si>
    <r>
      <rPr>
        <sz val="10"/>
        <rFont val="Arial"/>
        <family val="2"/>
      </rPr>
      <t>NIBP Cuff-Reusable, Child</t>
    </r>
  </si>
  <si>
    <r>
      <rPr>
        <sz val="10"/>
        <rFont val="Arial"/>
        <family val="2"/>
      </rPr>
      <t>11160-000014</t>
    </r>
  </si>
  <si>
    <r>
      <rPr>
        <sz val="10"/>
        <rFont val="Arial"/>
        <family val="2"/>
      </rPr>
      <t>NIBP Cuff-Disposable Child</t>
    </r>
  </si>
  <si>
    <r>
      <rPr>
        <sz val="10"/>
        <rFont val="Arial"/>
        <family val="2"/>
      </rPr>
      <t>11160-000015</t>
    </r>
  </si>
  <si>
    <r>
      <rPr>
        <sz val="10"/>
        <rFont val="Arial"/>
        <family val="2"/>
      </rPr>
      <t>NIBP Cuff-Reusable, Adult</t>
    </r>
  </si>
  <si>
    <r>
      <rPr>
        <sz val="10"/>
        <rFont val="Arial"/>
        <family val="2"/>
      </rPr>
      <t>11160-000016</t>
    </r>
  </si>
  <si>
    <r>
      <rPr>
        <sz val="10"/>
        <rFont val="Arial"/>
        <family val="2"/>
      </rPr>
      <t>NIBP Cuff-Disposable Adult</t>
    </r>
  </si>
  <si>
    <r>
      <rPr>
        <sz val="10"/>
        <rFont val="Arial"/>
        <family val="2"/>
      </rPr>
      <t>11160-000017</t>
    </r>
  </si>
  <si>
    <r>
      <rPr>
        <sz val="10"/>
        <rFont val="Arial"/>
        <family val="2"/>
      </rPr>
      <t>NIBP Cuff-Reusable, Lg Adult</t>
    </r>
  </si>
  <si>
    <r>
      <rPr>
        <sz val="10"/>
        <rFont val="Arial"/>
        <family val="2"/>
      </rPr>
      <t>11160-000018</t>
    </r>
  </si>
  <si>
    <r>
      <rPr>
        <sz val="10"/>
        <rFont val="Arial"/>
        <family val="2"/>
      </rPr>
      <t>NIBP Cuff-Disposable Large Adult</t>
    </r>
  </si>
  <si>
    <r>
      <rPr>
        <sz val="10"/>
        <rFont val="Arial"/>
        <family val="2"/>
      </rPr>
      <t>11160-000019</t>
    </r>
  </si>
  <si>
    <r>
      <rPr>
        <sz val="10"/>
        <rFont val="Arial"/>
        <family val="2"/>
      </rPr>
      <t>NIBP Cuff-Reusable Adult X large</t>
    </r>
  </si>
  <si>
    <r>
      <rPr>
        <sz val="10"/>
        <rFont val="Arial"/>
        <family val="2"/>
      </rPr>
      <t>11160-000020</t>
    </r>
  </si>
  <si>
    <r>
      <rPr>
        <sz val="10"/>
        <rFont val="Arial"/>
        <family val="2"/>
      </rPr>
      <t>NIBP Cuff-Disposable X-tra Large Adult</t>
    </r>
  </si>
  <si>
    <r>
      <rPr>
        <sz val="10"/>
        <rFont val="Arial"/>
        <family val="2"/>
      </rPr>
      <t>11171-000006</t>
    </r>
  </si>
  <si>
    <r>
      <rPr>
        <sz val="10"/>
        <rFont val="Arial"/>
        <family val="2"/>
      </rPr>
      <t>11171-000007</t>
    </r>
  </si>
  <si>
    <r>
      <rPr>
        <sz val="10"/>
        <rFont val="Arial"/>
        <family val="2"/>
      </rPr>
      <t>11171-000008</t>
    </r>
  </si>
  <si>
    <r>
      <rPr>
        <sz val="10"/>
        <rFont val="Arial"/>
        <family val="2"/>
      </rPr>
      <t>11171-000009</t>
    </r>
  </si>
  <si>
    <r>
      <rPr>
        <sz val="10"/>
        <rFont val="Arial"/>
        <family val="2"/>
      </rPr>
      <t>11171-000010</t>
    </r>
  </si>
  <si>
    <r>
      <rPr>
        <sz val="10"/>
        <rFont val="Arial"/>
        <family val="2"/>
      </rPr>
      <t>Masimo SET LNOP Sp02 Sensor -Pediatric Reusable</t>
    </r>
  </si>
  <si>
    <r>
      <rPr>
        <sz val="10"/>
        <rFont val="Arial"/>
        <family val="2"/>
      </rPr>
      <t>11171-000011</t>
    </r>
  </si>
  <si>
    <r>
      <rPr>
        <sz val="10"/>
        <rFont val="Arial"/>
        <family val="2"/>
      </rPr>
      <t>11171-000012</t>
    </r>
  </si>
  <si>
    <r>
      <rPr>
        <sz val="10"/>
        <rFont val="Arial"/>
        <family val="2"/>
      </rPr>
      <t>Masimo SET LNOP Sp02 Sensor -Pediatric Disposable (1 box of 20 sensors)</t>
    </r>
  </si>
  <si>
    <r>
      <rPr>
        <sz val="10"/>
        <rFont val="Arial"/>
        <family val="2"/>
      </rPr>
      <t>11171-000016</t>
    </r>
  </si>
  <si>
    <r>
      <rPr>
        <sz val="10"/>
        <rFont val="Arial"/>
        <family val="2"/>
      </rPr>
      <t>Masimo SET LNCS Patient Cable - 10 foot</t>
    </r>
  </si>
  <si>
    <r>
      <rPr>
        <sz val="10"/>
        <rFont val="Arial"/>
        <family val="2"/>
      </rPr>
      <t>11171-000017</t>
    </r>
  </si>
  <si>
    <r>
      <rPr>
        <sz val="10"/>
        <rFont val="Arial"/>
        <family val="2"/>
      </rPr>
      <t>Masimo SET LNCS Adult Reusable Sensor</t>
    </r>
  </si>
  <si>
    <r>
      <rPr>
        <sz val="10"/>
        <rFont val="Arial"/>
        <family val="2"/>
      </rPr>
      <t>11171-000018</t>
    </r>
  </si>
  <si>
    <r>
      <rPr>
        <sz val="10"/>
        <rFont val="Arial"/>
        <family val="2"/>
      </rPr>
      <t>Masimo SET LNCS Pediatric Reusable Sensor</t>
    </r>
  </si>
  <si>
    <r>
      <rPr>
        <sz val="10"/>
        <rFont val="Arial"/>
        <family val="2"/>
      </rPr>
      <t>11171-000019</t>
    </r>
  </si>
  <si>
    <r>
      <rPr>
        <sz val="10"/>
        <rFont val="Arial"/>
        <family val="2"/>
      </rPr>
      <t>Masimo SET LNCS Adult Disposable Sensors (box of 20)</t>
    </r>
  </si>
  <si>
    <r>
      <rPr>
        <sz val="10"/>
        <rFont val="Arial"/>
        <family val="2"/>
      </rPr>
      <t>11171-000020</t>
    </r>
  </si>
  <si>
    <r>
      <rPr>
        <sz val="10"/>
        <rFont val="Arial"/>
        <family val="2"/>
      </rPr>
      <t>Masimo SET LNCS Pediatric Disposable Sensors (box of 20)</t>
    </r>
  </si>
  <si>
    <r>
      <rPr>
        <sz val="10"/>
        <rFont val="Arial"/>
        <family val="2"/>
      </rPr>
      <t>11171-000024</t>
    </r>
  </si>
  <si>
    <r>
      <rPr>
        <sz val="10"/>
        <rFont val="Arial"/>
        <family val="2"/>
      </rPr>
      <t>Masimo SET LNCS Patient Cable - 4 foot</t>
    </r>
  </si>
  <si>
    <r>
      <rPr>
        <sz val="10"/>
        <rFont val="Arial"/>
        <family val="2"/>
      </rPr>
      <t>11171-000025</t>
    </r>
  </si>
  <si>
    <r>
      <rPr>
        <sz val="10"/>
        <rFont val="Arial"/>
        <family val="2"/>
      </rPr>
      <t>Masimo SET LNCS Patient Cable - 14 foot</t>
    </r>
  </si>
  <si>
    <r>
      <rPr>
        <sz val="10"/>
        <rFont val="Arial"/>
        <family val="2"/>
      </rPr>
      <t>11171-000027</t>
    </r>
  </si>
  <si>
    <r>
      <rPr>
        <sz val="10"/>
        <rFont val="Arial"/>
        <family val="2"/>
      </rPr>
      <t>Masimo SET LNCS 4' extension (for Nellcor equipped units)</t>
    </r>
  </si>
  <si>
    <r>
      <rPr>
        <sz val="10"/>
        <rFont val="Arial"/>
        <family val="2"/>
      </rPr>
      <t>11171-000028</t>
    </r>
  </si>
  <si>
    <r>
      <rPr>
        <sz val="10"/>
        <rFont val="Arial"/>
        <family val="2"/>
      </rPr>
      <t>Masimo SET LNCS Neonatal L Disposable Sensor (box of 20)</t>
    </r>
  </si>
  <si>
    <r>
      <rPr>
        <sz val="10"/>
        <rFont val="Arial"/>
        <family val="2"/>
      </rPr>
      <t>11171-000029</t>
    </r>
  </si>
  <si>
    <r>
      <rPr>
        <sz val="10"/>
        <rFont val="Arial"/>
        <family val="2"/>
      </rPr>
      <t>Masimo SET LNCS Neonatal Pt L Disposable Sensor (box of 20)</t>
    </r>
  </si>
  <si>
    <r>
      <rPr>
        <sz val="10"/>
        <rFont val="Arial"/>
        <family val="2"/>
      </rPr>
      <t>11171-000031</t>
    </r>
  </si>
  <si>
    <r>
      <rPr>
        <sz val="10"/>
        <rFont val="Arial"/>
        <family val="2"/>
      </rPr>
      <t>Masimo SET LNCS Infant Disposable Sensor (box 0f 20)</t>
    </r>
  </si>
  <si>
    <r>
      <rPr>
        <sz val="10"/>
        <rFont val="Arial"/>
        <family val="2"/>
      </rPr>
      <t>11171-000032</t>
    </r>
  </si>
  <si>
    <r>
      <rPr>
        <sz val="10"/>
        <rFont val="Arial"/>
        <family val="2"/>
      </rPr>
      <t>Rainbow DCI-DC8, Adult Reuse Sensor, 8 ft</t>
    </r>
  </si>
  <si>
    <r>
      <rPr>
        <sz val="10"/>
        <rFont val="Arial"/>
        <family val="2"/>
      </rPr>
      <t>11171-000033</t>
    </r>
  </si>
  <si>
    <r>
      <rPr>
        <sz val="10"/>
        <rFont val="Arial"/>
        <family val="2"/>
      </rPr>
      <t>Rainbow DCP-DC9, Pedi Reuse Sensor, 8 ft</t>
    </r>
  </si>
  <si>
    <r>
      <rPr>
        <sz val="10"/>
        <rFont val="Arial"/>
        <family val="2"/>
      </rPr>
      <t>11171-000034</t>
    </r>
  </si>
  <si>
    <r>
      <rPr>
        <sz val="10"/>
        <rFont val="Arial"/>
        <family val="2"/>
      </rPr>
      <t>Masimo SET LNOP Sp02 Sensor -Neonatal  (&lt;10 KG) Disposable (1 box of 20 sensors)</t>
    </r>
  </si>
  <si>
    <r>
      <rPr>
        <sz val="10"/>
        <rFont val="Arial"/>
        <family val="2"/>
      </rPr>
      <t>11171-000036</t>
    </r>
  </si>
  <si>
    <r>
      <rPr>
        <sz val="10"/>
        <rFont val="Arial"/>
        <family val="2"/>
      </rPr>
      <t>11171-000037</t>
    </r>
  </si>
  <si>
    <r>
      <rPr>
        <sz val="10"/>
        <rFont val="Arial"/>
        <family val="2"/>
      </rPr>
      <t>RC-04, Patient Cable, 4 ft. , 1/box</t>
    </r>
  </si>
  <si>
    <r>
      <rPr>
        <sz val="10"/>
        <rFont val="Arial"/>
        <family val="2"/>
      </rPr>
      <t>11171-000038</t>
    </r>
  </si>
  <si>
    <r>
      <rPr>
        <sz val="10"/>
        <rFont val="Arial"/>
        <family val="2"/>
      </rPr>
      <t>RC-12, Patient Cable, 12 ft. , 1/box</t>
    </r>
  </si>
  <si>
    <r>
      <rPr>
        <sz val="10"/>
        <rFont val="Arial"/>
        <family val="2"/>
      </rPr>
      <t>11171-000039</t>
    </r>
  </si>
  <si>
    <r>
      <rPr>
        <sz val="10"/>
        <rFont val="Arial"/>
        <family val="2"/>
      </rPr>
      <t>M-LNCS Adtx, Adult Adhesive Sensor, 18-inch, 20/box</t>
    </r>
  </si>
  <si>
    <r>
      <rPr>
        <sz val="10"/>
        <rFont val="Arial"/>
        <family val="2"/>
      </rPr>
      <t>11171-000040</t>
    </r>
  </si>
  <si>
    <r>
      <rPr>
        <sz val="10"/>
        <rFont val="Arial"/>
        <family val="2"/>
      </rPr>
      <t>M-LNCS Pdtx, Pediatric Adhesive Sensor, 18-inch, 20/box</t>
    </r>
  </si>
  <si>
    <r>
      <rPr>
        <sz val="10"/>
        <rFont val="Arial"/>
        <family val="2"/>
      </rPr>
      <t>11171-000041</t>
    </r>
  </si>
  <si>
    <r>
      <rPr>
        <sz val="10"/>
        <rFont val="Arial"/>
        <family val="2"/>
      </rPr>
      <t>M-LNCS Inf, Infant Adhesive Sensor, 18-inch, 20/box</t>
    </r>
  </si>
  <si>
    <r>
      <rPr>
        <sz val="10"/>
        <rFont val="Arial"/>
        <family val="2"/>
      </rPr>
      <t>11171-000042</t>
    </r>
  </si>
  <si>
    <r>
      <rPr>
        <sz val="10"/>
        <rFont val="Arial"/>
        <family val="2"/>
      </rPr>
      <t>M-LNCS Neo, Neonatal/Adult Adhesive Sensor, 18-inch, 20/box</t>
    </r>
  </si>
  <si>
    <r>
      <rPr>
        <sz val="10"/>
        <rFont val="Arial"/>
        <family val="2"/>
      </rPr>
      <t>11171-000043</t>
    </r>
  </si>
  <si>
    <r>
      <rPr>
        <sz val="10"/>
        <rFont val="Arial"/>
        <family val="2"/>
      </rPr>
      <t>11171-000046</t>
    </r>
  </si>
  <si>
    <r>
      <rPr>
        <sz val="10"/>
        <rFont val="Arial"/>
        <family val="2"/>
      </rPr>
      <t>M-LNCS DCI, Adult Reusable Sensor, 1/box</t>
    </r>
  </si>
  <si>
    <r>
      <rPr>
        <sz val="10"/>
        <rFont val="Arial"/>
        <family val="2"/>
      </rPr>
      <t>11171-000047</t>
    </r>
  </si>
  <si>
    <r>
      <rPr>
        <sz val="10"/>
        <rFont val="Arial"/>
        <family val="2"/>
      </rPr>
      <t>M-LNCS DCIP, Pediatric Reusable Sensor, 1/box</t>
    </r>
  </si>
  <si>
    <r>
      <rPr>
        <sz val="10"/>
        <rFont val="Arial"/>
        <family val="2"/>
      </rPr>
      <t>11171-000049</t>
    </r>
  </si>
  <si>
    <r>
      <rPr>
        <sz val="10"/>
        <rFont val="Arial"/>
        <family val="2"/>
      </rPr>
      <t>Rainbow DCI Adt Reusable Sensor, 1/box</t>
    </r>
  </si>
  <si>
    <r>
      <rPr>
        <sz val="10"/>
        <rFont val="Arial"/>
        <family val="2"/>
      </rPr>
      <t>11171-000050</t>
    </r>
  </si>
  <si>
    <r>
      <rPr>
        <sz val="10"/>
        <rFont val="Arial"/>
        <family val="2"/>
      </rPr>
      <t>Rainbow DCIP PED REUSABLE Sensor</t>
    </r>
  </si>
  <si>
    <r>
      <rPr>
        <sz val="10"/>
        <rFont val="Arial"/>
        <family val="2"/>
      </rPr>
      <t>11171-000051</t>
    </r>
  </si>
  <si>
    <r>
      <rPr>
        <sz val="10"/>
        <rFont val="Arial"/>
        <family val="2"/>
      </rPr>
      <t>DBI-dc8, Adult Soft Reusable Direct Connect SpO2 Sensor, 8 ft., 1/box</t>
    </r>
  </si>
  <si>
    <r>
      <rPr>
        <sz val="10"/>
        <rFont val="Arial"/>
        <family val="2"/>
      </rPr>
      <t>11171-000052</t>
    </r>
  </si>
  <si>
    <r>
      <rPr>
        <sz val="10"/>
        <rFont val="Arial"/>
        <family val="2"/>
      </rPr>
      <t>DIGITBOOT LNCS DB1, ADT REUSABLE SENSOR,REF 2653</t>
    </r>
  </si>
  <si>
    <r>
      <rPr>
        <sz val="10"/>
        <rFont val="Arial"/>
        <family val="2"/>
      </rPr>
      <t>11171-000053</t>
    </r>
  </si>
  <si>
    <r>
      <rPr>
        <sz val="10"/>
        <rFont val="Arial"/>
        <family val="2"/>
      </rPr>
      <t>DIGITBOOTRED DBI-DC8, ADTREUSABLESENSOR,REF 2644</t>
    </r>
  </si>
  <si>
    <r>
      <rPr>
        <sz val="10"/>
        <rFont val="Arial"/>
        <family val="2"/>
      </rPr>
      <t>11171-000054</t>
    </r>
  </si>
  <si>
    <r>
      <rPr>
        <sz val="10"/>
        <rFont val="Arial"/>
        <family val="2"/>
      </rPr>
      <t>Reuseable Light Shield, 5 /box</t>
    </r>
  </si>
  <si>
    <r>
      <rPr>
        <sz val="10"/>
        <rFont val="Arial"/>
        <family val="2"/>
      </rPr>
      <t>11171-000055</t>
    </r>
  </si>
  <si>
    <r>
      <rPr>
        <sz val="10"/>
        <rFont val="Arial"/>
        <family val="2"/>
      </rPr>
      <t>Disposable Light Shield  10/pack</t>
    </r>
  </si>
  <si>
    <r>
      <rPr>
        <sz val="10"/>
        <rFont val="Arial"/>
        <family val="2"/>
      </rPr>
      <t>11210-000001</t>
    </r>
  </si>
  <si>
    <r>
      <rPr>
        <sz val="10"/>
        <rFont val="Arial"/>
        <family val="2"/>
      </rPr>
      <t>Wall mount bracket for AED</t>
    </r>
  </si>
  <si>
    <r>
      <rPr>
        <sz val="10"/>
        <rFont val="Arial"/>
        <family val="2"/>
      </rPr>
      <t>11210-000002</t>
    </r>
  </si>
  <si>
    <r>
      <rPr>
        <sz val="10"/>
        <rFont val="Arial"/>
        <family val="2"/>
      </rPr>
      <t>11210-000021</t>
    </r>
  </si>
  <si>
    <r>
      <rPr>
        <sz val="10"/>
        <rFont val="Arial"/>
        <family val="2"/>
      </rPr>
      <t>11210-000026</t>
    </r>
  </si>
  <si>
    <r>
      <rPr>
        <sz val="10"/>
        <rFont val="Arial"/>
        <family val="2"/>
      </rPr>
      <t>AED Wall Cabinet with alarm, fire rated - semi-recessed, rolled edges</t>
    </r>
  </si>
  <si>
    <r>
      <rPr>
        <sz val="10"/>
        <rFont val="Arial"/>
        <family val="2"/>
      </rPr>
      <t>11210-000027</t>
    </r>
  </si>
  <si>
    <r>
      <rPr>
        <sz val="10"/>
        <rFont val="Arial"/>
        <family val="2"/>
      </rPr>
      <t>AED Wall Cabinet with alarm, fire rated - recessed, square edges</t>
    </r>
  </si>
  <si>
    <r>
      <rPr>
        <sz val="10"/>
        <rFont val="Arial"/>
        <family val="2"/>
      </rPr>
      <t>11210-000028</t>
    </r>
  </si>
  <si>
    <r>
      <rPr>
        <sz val="10"/>
        <rFont val="Arial"/>
        <family val="2"/>
      </rPr>
      <t>AED Floor Stand Cabinet with alarm- White</t>
    </r>
  </si>
  <si>
    <r>
      <rPr>
        <sz val="10"/>
        <rFont val="Arial"/>
        <family val="2"/>
      </rPr>
      <t>11210-000029</t>
    </r>
  </si>
  <si>
    <r>
      <rPr>
        <sz val="10"/>
        <rFont val="Arial"/>
        <family val="2"/>
      </rPr>
      <t>AED Floor Stand Cabinet with alarm- Grey</t>
    </r>
  </si>
  <si>
    <r>
      <rPr>
        <sz val="10"/>
        <rFont val="Arial"/>
        <family val="2"/>
      </rPr>
      <t>11220-000025</t>
    </r>
  </si>
  <si>
    <r>
      <rPr>
        <sz val="10"/>
        <rFont val="Arial"/>
        <family val="2"/>
      </rPr>
      <t>11220-000028</t>
    </r>
  </si>
  <si>
    <r>
      <rPr>
        <sz val="10"/>
        <rFont val="Arial"/>
        <family val="2"/>
      </rPr>
      <t>Top Pouch for the LP12/LP15</t>
    </r>
  </si>
  <si>
    <r>
      <rPr>
        <sz val="10"/>
        <rFont val="Arial"/>
        <family val="2"/>
      </rPr>
      <t>11220-000033</t>
    </r>
  </si>
  <si>
    <r>
      <rPr>
        <sz val="10"/>
        <rFont val="Arial"/>
        <family val="2"/>
      </rPr>
      <t>11220-000076</t>
    </r>
  </si>
  <si>
    <r>
      <rPr>
        <sz val="10"/>
        <rFont val="Arial"/>
        <family val="2"/>
      </rPr>
      <t>Wall Cabinet, standard, surface mount, SS</t>
    </r>
  </si>
  <si>
    <r>
      <rPr>
        <sz val="10"/>
        <rFont val="Arial"/>
        <family val="2"/>
      </rPr>
      <t>11220-000077</t>
    </r>
  </si>
  <si>
    <r>
      <rPr>
        <sz val="10"/>
        <rFont val="Arial"/>
        <family val="2"/>
      </rPr>
      <t>Wall Cabinet, standard, semi-recessed, SS</t>
    </r>
  </si>
  <si>
    <r>
      <rPr>
        <sz val="10"/>
        <rFont val="Arial"/>
        <family val="2"/>
      </rPr>
      <t>11220-000078</t>
    </r>
  </si>
  <si>
    <r>
      <rPr>
        <sz val="10"/>
        <rFont val="Arial"/>
        <family val="2"/>
      </rPr>
      <t>Wall Cabinet, small, fully recessed, SS</t>
    </r>
  </si>
  <si>
    <r>
      <rPr>
        <sz val="10"/>
        <rFont val="Arial"/>
        <family val="2"/>
      </rPr>
      <t>11220-000079</t>
    </r>
  </si>
  <si>
    <r>
      <rPr>
        <sz val="10"/>
        <rFont val="Arial"/>
        <family val="2"/>
      </rPr>
      <t>AED Wall Cabinet with alarm - surface mount, rolled edges</t>
    </r>
  </si>
  <si>
    <r>
      <rPr>
        <sz val="10"/>
        <rFont val="Arial"/>
        <family val="2"/>
      </rPr>
      <t>11220-000083</t>
    </r>
  </si>
  <si>
    <r>
      <rPr>
        <sz val="10"/>
        <rFont val="Arial"/>
        <family val="2"/>
      </rPr>
      <t>AED Wall Cabinet with alarm and strobe -surface mount, rolled edges</t>
    </r>
  </si>
  <si>
    <r>
      <rPr>
        <sz val="10"/>
        <rFont val="Arial"/>
        <family val="2"/>
      </rPr>
      <t>11220-000084</t>
    </r>
  </si>
  <si>
    <r>
      <rPr>
        <sz val="10"/>
        <rFont val="Arial"/>
        <family val="2"/>
      </rPr>
      <t>AED Wall Cabinet with alarm and strobe - surface mount, rolled edges</t>
    </r>
  </si>
  <si>
    <r>
      <rPr>
        <sz val="10"/>
        <rFont val="Arial"/>
        <family val="2"/>
      </rPr>
      <t>11230-000018</t>
    </r>
  </si>
  <si>
    <r>
      <rPr>
        <sz val="10"/>
        <rFont val="Arial"/>
        <family val="2"/>
      </rPr>
      <t>11230-000019</t>
    </r>
  </si>
  <si>
    <r>
      <rPr>
        <sz val="10"/>
        <rFont val="Arial"/>
        <family val="2"/>
      </rPr>
      <t>LP20 Configuration Transfer Cable</t>
    </r>
  </si>
  <si>
    <r>
      <rPr>
        <sz val="10"/>
        <rFont val="Arial"/>
        <family val="2"/>
      </rPr>
      <t>11230-000020</t>
    </r>
  </si>
  <si>
    <r>
      <rPr>
        <sz val="10"/>
        <rFont val="Arial"/>
        <family val="2"/>
      </rPr>
      <t>11240-000013</t>
    </r>
  </si>
  <si>
    <r>
      <rPr>
        <sz val="10"/>
        <rFont val="Arial"/>
        <family val="2"/>
      </rPr>
      <t>11240-000016</t>
    </r>
  </si>
  <si>
    <r>
      <rPr>
        <sz val="10"/>
        <rFont val="Arial"/>
        <family val="2"/>
      </rPr>
      <t>11250-000004</t>
    </r>
  </si>
  <si>
    <r>
      <rPr>
        <sz val="10"/>
        <rFont val="Arial"/>
        <family val="2"/>
      </rPr>
      <t>11250-000006</t>
    </r>
  </si>
  <si>
    <r>
      <rPr>
        <sz val="10"/>
        <rFont val="Arial"/>
        <family val="2"/>
      </rPr>
      <t>11250-000012</t>
    </r>
  </si>
  <si>
    <r>
      <rPr>
        <sz val="10"/>
        <rFont val="Arial"/>
        <family val="2"/>
      </rPr>
      <t>Adult AED QUIK-PAK Training Electrode Set  (Box of 5 pair)</t>
    </r>
  </si>
  <si>
    <r>
      <rPr>
        <sz val="10"/>
        <rFont val="Arial"/>
        <family val="2"/>
      </rPr>
      <t>11250-000015</t>
    </r>
  </si>
  <si>
    <r>
      <rPr>
        <sz val="10"/>
        <rFont val="Arial"/>
        <family val="2"/>
      </rPr>
      <t>11250-000042</t>
    </r>
  </si>
  <si>
    <r>
      <rPr>
        <sz val="10"/>
        <rFont val="Arial"/>
        <family val="2"/>
      </rPr>
      <t>Replacement infant/child AED training electrodes</t>
    </r>
  </si>
  <si>
    <r>
      <rPr>
        <sz val="10"/>
        <rFont val="Arial"/>
        <family val="2"/>
      </rPr>
      <t>11250-000043</t>
    </r>
  </si>
  <si>
    <r>
      <rPr>
        <sz val="10"/>
        <rFont val="Arial"/>
        <family val="2"/>
      </rPr>
      <t>Cable/connector assembly/pouch for infant/child AED training electrodes</t>
    </r>
  </si>
  <si>
    <r>
      <rPr>
        <sz val="10"/>
        <rFont val="Arial"/>
        <family val="2"/>
      </rPr>
      <t>11250-000045</t>
    </r>
  </si>
  <si>
    <r>
      <rPr>
        <sz val="10"/>
        <rFont val="Arial"/>
        <family val="2"/>
      </rPr>
      <t>Infant/child AED training electrodes training set</t>
    </r>
  </si>
  <si>
    <r>
      <rPr>
        <sz val="10"/>
        <rFont val="Arial"/>
        <family val="2"/>
      </rPr>
      <t>11250-000052</t>
    </r>
  </si>
  <si>
    <r>
      <rPr>
        <sz val="10"/>
        <rFont val="Arial"/>
        <family val="2"/>
      </rPr>
      <t>Clip-on Training Electrodes for use with QUIK-COMBO Patient Simulator</t>
    </r>
  </si>
  <si>
    <r>
      <rPr>
        <sz val="10"/>
        <rFont val="Arial"/>
        <family val="2"/>
      </rPr>
      <t>11250-000073</t>
    </r>
  </si>
  <si>
    <r>
      <rPr>
        <sz val="10"/>
        <rFont val="Arial"/>
        <family val="2"/>
      </rPr>
      <t>11250-000096</t>
    </r>
  </si>
  <si>
    <r>
      <rPr>
        <sz val="10"/>
        <rFont val="Arial"/>
        <family val="2"/>
      </rPr>
      <t>11260-000014</t>
    </r>
  </si>
  <si>
    <r>
      <rPr>
        <sz val="10"/>
        <rFont val="Arial"/>
        <family val="2"/>
      </rPr>
      <t>11260-000015</t>
    </r>
  </si>
  <si>
    <r>
      <rPr>
        <sz val="10"/>
        <rFont val="Arial"/>
        <family val="2"/>
      </rPr>
      <t>11260-000016</t>
    </r>
  </si>
  <si>
    <r>
      <rPr>
        <sz val="10"/>
        <rFont val="Arial"/>
        <family val="2"/>
      </rPr>
      <t>QUIK-COMBO Accessory pouch for LP20</t>
    </r>
  </si>
  <si>
    <r>
      <rPr>
        <sz val="10"/>
        <rFont val="Arial"/>
        <family val="2"/>
      </rPr>
      <t>11260-000018</t>
    </r>
  </si>
  <si>
    <r>
      <rPr>
        <sz val="10"/>
        <rFont val="Arial"/>
        <family val="2"/>
      </rPr>
      <t>LP20 Basic Carry Case</t>
    </r>
  </si>
  <si>
    <r>
      <rPr>
        <sz val="10"/>
        <rFont val="Arial"/>
        <family val="2"/>
      </rPr>
      <t>11260-000023</t>
    </r>
  </si>
  <si>
    <r>
      <rPr>
        <sz val="10"/>
        <rFont val="Arial"/>
        <family val="2"/>
      </rPr>
      <t>LIFEPAK 1000 Hard shell, watertight carrying case</t>
    </r>
  </si>
  <si>
    <r>
      <rPr>
        <sz val="10"/>
        <rFont val="Arial"/>
        <family val="2"/>
      </rPr>
      <t>11260-000029</t>
    </r>
  </si>
  <si>
    <r>
      <rPr>
        <sz val="10"/>
        <rFont val="Arial"/>
        <family val="2"/>
      </rPr>
      <t>11260-000030</t>
    </r>
  </si>
  <si>
    <r>
      <rPr>
        <sz val="10"/>
        <rFont val="Arial"/>
        <family val="2"/>
      </rPr>
      <t>11260-000032</t>
    </r>
  </si>
  <si>
    <r>
      <rPr>
        <sz val="10"/>
        <rFont val="Arial"/>
        <family val="2"/>
      </rPr>
      <t>11260-000033</t>
    </r>
  </si>
  <si>
    <r>
      <rPr>
        <sz val="10"/>
        <rFont val="Arial"/>
        <family val="2"/>
      </rPr>
      <t>11260-000037</t>
    </r>
  </si>
  <si>
    <r>
      <rPr>
        <sz val="10"/>
        <rFont val="Arial"/>
        <family val="2"/>
      </rPr>
      <t>11260-000039</t>
    </r>
  </si>
  <si>
    <r>
      <rPr>
        <sz val="10"/>
        <rFont val="Arial"/>
        <family val="2"/>
      </rPr>
      <t>LIFEPAK 15 Carry case back pouch</t>
    </r>
  </si>
  <si>
    <r>
      <rPr>
        <sz val="10"/>
        <rFont val="Arial"/>
        <family val="2"/>
      </rPr>
      <t>11260-000043</t>
    </r>
  </si>
  <si>
    <r>
      <rPr>
        <sz val="10"/>
        <rFont val="Arial"/>
        <family val="2"/>
      </rPr>
      <t>LP20  Top Pouch</t>
    </r>
  </si>
  <si>
    <r>
      <rPr>
        <sz val="10"/>
        <rFont val="Arial"/>
        <family val="2"/>
      </rPr>
      <t>11260-000044</t>
    </r>
  </si>
  <si>
    <r>
      <rPr>
        <sz val="10"/>
        <rFont val="Arial"/>
        <family val="2"/>
      </rPr>
      <t>TrueCPR Carry Case</t>
    </r>
  </si>
  <si>
    <r>
      <rPr>
        <sz val="10"/>
        <rFont val="Arial"/>
        <family val="2"/>
      </rPr>
      <t>11260-000045</t>
    </r>
  </si>
  <si>
    <r>
      <rPr>
        <sz val="10"/>
        <rFont val="Arial"/>
        <family val="2"/>
      </rPr>
      <t>Carry Case for LIFEPAK 20/20e Defibrillator with Module</t>
    </r>
  </si>
  <si>
    <r>
      <rPr>
        <sz val="10"/>
        <rFont val="Arial"/>
        <family val="2"/>
      </rPr>
      <t>11403-000001</t>
    </r>
  </si>
  <si>
    <r>
      <rPr>
        <sz val="10"/>
        <rFont val="Arial"/>
        <family val="2"/>
      </rPr>
      <t>11403-000002</t>
    </r>
  </si>
  <si>
    <r>
      <rPr>
        <sz val="10"/>
        <rFont val="Arial"/>
        <family val="2"/>
      </rPr>
      <t>11425-000001</t>
    </r>
  </si>
  <si>
    <r>
      <rPr>
        <sz val="10"/>
        <rFont val="Arial"/>
        <family val="2"/>
      </rPr>
      <t>Accessory pounch for 3-wire cable and/or other accessories</t>
    </r>
  </si>
  <si>
    <r>
      <rPr>
        <sz val="10"/>
        <rFont val="Arial"/>
        <family val="2"/>
      </rPr>
      <t>11425-000007</t>
    </r>
  </si>
  <si>
    <r>
      <rPr>
        <sz val="10"/>
        <rFont val="Arial"/>
        <family val="2"/>
      </rPr>
      <t>BAG ASSEMBLY, NO STRAP,LIFEPAK 1000</t>
    </r>
  </si>
  <si>
    <r>
      <rPr>
        <sz val="10"/>
        <rFont val="Arial"/>
        <family val="2"/>
      </rPr>
      <t>11425-000012</t>
    </r>
  </si>
  <si>
    <r>
      <rPr>
        <sz val="10"/>
        <rFont val="Arial"/>
        <family val="2"/>
      </rPr>
      <t>LIFEPAK 1000 Replacement Shoulder Strap for carry case</t>
    </r>
  </si>
  <si>
    <r>
      <rPr>
        <sz val="10"/>
        <rFont val="Arial"/>
        <family val="2"/>
      </rPr>
      <t>11516-000001</t>
    </r>
  </si>
  <si>
    <r>
      <rPr>
        <sz val="10"/>
        <rFont val="Arial"/>
        <family val="2"/>
      </rPr>
      <t>11516-000003</t>
    </r>
  </si>
  <si>
    <r>
      <rPr>
        <sz val="10"/>
        <rFont val="Arial"/>
        <family val="2"/>
      </rPr>
      <t>11516-000004</t>
    </r>
  </si>
  <si>
    <r>
      <rPr>
        <sz val="10"/>
        <rFont val="Arial"/>
        <family val="2"/>
      </rPr>
      <t>11516-000009</t>
    </r>
  </si>
  <si>
    <r>
      <rPr>
        <sz val="10"/>
        <rFont val="Arial"/>
        <family val="2"/>
      </rPr>
      <t>11516-000010</t>
    </r>
  </si>
  <si>
    <r>
      <rPr>
        <sz val="10"/>
        <rFont val="Arial"/>
        <family val="2"/>
      </rPr>
      <t>11516-000011</t>
    </r>
  </si>
  <si>
    <r>
      <rPr>
        <sz val="10"/>
        <rFont val="Arial"/>
        <family val="2"/>
      </rPr>
      <t>11516-000012</t>
    </r>
  </si>
  <si>
    <r>
      <rPr>
        <sz val="10"/>
        <rFont val="Arial"/>
        <family val="2"/>
      </rPr>
      <t>11516-000014</t>
    </r>
  </si>
  <si>
    <r>
      <rPr>
        <sz val="10"/>
        <rFont val="Arial"/>
        <family val="2"/>
      </rPr>
      <t>11516-000017</t>
    </r>
  </si>
  <si>
    <r>
      <rPr>
        <sz val="10"/>
        <rFont val="Arial"/>
        <family val="2"/>
      </rPr>
      <t>11516-000018</t>
    </r>
  </si>
  <si>
    <r>
      <rPr>
        <sz val="10"/>
        <rFont val="Arial"/>
        <family val="2"/>
      </rPr>
      <t>11516-000020</t>
    </r>
  </si>
  <si>
    <r>
      <rPr>
        <sz val="10"/>
        <rFont val="Arial"/>
        <family val="2"/>
      </rPr>
      <t>11516-000021</t>
    </r>
  </si>
  <si>
    <r>
      <rPr>
        <sz val="10"/>
        <rFont val="Arial"/>
        <family val="2"/>
      </rPr>
      <t>11516-000022</t>
    </r>
  </si>
  <si>
    <r>
      <rPr>
        <sz val="10"/>
        <rFont val="Arial"/>
        <family val="2"/>
      </rPr>
      <t>11516-000023</t>
    </r>
  </si>
  <si>
    <r>
      <rPr>
        <sz val="10"/>
        <rFont val="Arial"/>
        <family val="2"/>
      </rPr>
      <t>11516-000024</t>
    </r>
  </si>
  <si>
    <r>
      <rPr>
        <sz val="10"/>
        <rFont val="Arial"/>
        <family val="2"/>
      </rPr>
      <t>11516-000027</t>
    </r>
  </si>
  <si>
    <r>
      <rPr>
        <sz val="10"/>
        <rFont val="Arial"/>
        <family val="2"/>
      </rPr>
      <t>11516-000059</t>
    </r>
  </si>
  <si>
    <r>
      <rPr>
        <sz val="10"/>
        <rFont val="Arial"/>
        <family val="2"/>
      </rPr>
      <t>11516-000092</t>
    </r>
  </si>
  <si>
    <r>
      <rPr>
        <sz val="10"/>
        <rFont val="Arial"/>
        <family val="2"/>
      </rPr>
      <t>11516-000114</t>
    </r>
  </si>
  <si>
    <r>
      <rPr>
        <sz val="10"/>
        <rFont val="Arial"/>
        <family val="2"/>
      </rPr>
      <t>11576-000035</t>
    </r>
  </si>
  <si>
    <r>
      <rPr>
        <sz val="10"/>
        <rFont val="Arial"/>
        <family val="2"/>
      </rPr>
      <t>LUCAS 1 Carry Bag (Backpack)</t>
    </r>
  </si>
  <si>
    <r>
      <rPr>
        <sz val="10"/>
        <rFont val="Arial"/>
        <family val="2"/>
      </rPr>
      <t>11576-000036</t>
    </r>
  </si>
  <si>
    <r>
      <rPr>
        <sz val="10"/>
        <rFont val="Arial"/>
        <family val="2"/>
      </rPr>
      <t>Patient Strap (each)</t>
    </r>
  </si>
  <si>
    <r>
      <rPr>
        <sz val="10"/>
        <rFont val="Arial"/>
        <family val="2"/>
      </rPr>
      <t>11576-000038</t>
    </r>
  </si>
  <si>
    <r>
      <rPr>
        <sz val="10"/>
        <rFont val="Arial"/>
        <family val="2"/>
      </rPr>
      <t>LUCAS 2 Carrying Bag</t>
    </r>
  </si>
  <si>
    <r>
      <rPr>
        <sz val="10"/>
        <rFont val="Arial"/>
        <family val="2"/>
      </rPr>
      <t>11576-000039</t>
    </r>
  </si>
  <si>
    <r>
      <rPr>
        <sz val="10"/>
        <rFont val="Arial"/>
        <family val="2"/>
      </rPr>
      <t>LUCAS 2 Battery - Rechargeable Lithium Polymer (LiPo)</t>
    </r>
  </si>
  <si>
    <r>
      <rPr>
        <sz val="10"/>
        <rFont val="Arial"/>
        <family val="2"/>
      </rPr>
      <t>11576-000046</t>
    </r>
  </si>
  <si>
    <r>
      <rPr>
        <sz val="10"/>
        <rFont val="Arial"/>
        <family val="2"/>
      </rPr>
      <t>LUCAS 2 Disposable Suction Cup (3 pack)</t>
    </r>
  </si>
  <si>
    <r>
      <rPr>
        <sz val="10"/>
        <rFont val="Arial"/>
        <family val="2"/>
      </rPr>
      <t>11576-000047</t>
    </r>
  </si>
  <si>
    <r>
      <rPr>
        <sz val="10"/>
        <rFont val="Arial"/>
        <family val="2"/>
      </rPr>
      <t>LUCAS 2 Disposable Suction Cup (12 pack)</t>
    </r>
  </si>
  <si>
    <r>
      <rPr>
        <sz val="10"/>
        <rFont val="Arial"/>
        <family val="2"/>
      </rPr>
      <t>11576-000048</t>
    </r>
  </si>
  <si>
    <r>
      <rPr>
        <sz val="10"/>
        <rFont val="Arial"/>
        <family val="2"/>
      </rPr>
      <t>LUCAS 2 12V Car Cable</t>
    </r>
  </si>
  <si>
    <r>
      <rPr>
        <sz val="10"/>
        <rFont val="Arial"/>
        <family val="2"/>
      </rPr>
      <t>11576-000050</t>
    </r>
  </si>
  <si>
    <r>
      <rPr>
        <sz val="10"/>
        <rFont val="Arial"/>
        <family val="2"/>
      </rPr>
      <t>Patient Strap (Secures patient's arms to support legs of LUCAS - 1pr)</t>
    </r>
  </si>
  <si>
    <r>
      <rPr>
        <sz val="10"/>
        <rFont val="Arial"/>
        <family val="2"/>
      </rPr>
      <t>11576-000051</t>
    </r>
  </si>
  <si>
    <r>
      <rPr>
        <sz val="10"/>
        <rFont val="Arial"/>
        <family val="2"/>
      </rPr>
      <t>Patient Strap (secures patient's arms to support legs of LUCAS - 3 pack)</t>
    </r>
  </si>
  <si>
    <r>
      <rPr>
        <sz val="10"/>
        <rFont val="Arial"/>
        <family val="2"/>
      </rPr>
      <t>11576-000052</t>
    </r>
  </si>
  <si>
    <r>
      <rPr>
        <sz val="10"/>
        <rFont val="Arial"/>
        <family val="2"/>
      </rPr>
      <t>Back Plate Grip Tape</t>
    </r>
  </si>
  <si>
    <r>
      <rPr>
        <sz val="10"/>
        <rFont val="Arial"/>
        <family val="2"/>
      </rPr>
      <t>11576-000053</t>
    </r>
  </si>
  <si>
    <r>
      <rPr>
        <sz val="10"/>
        <rFont val="Arial"/>
        <family val="2"/>
      </rPr>
      <t>Back Plate Grip Tape (3 pack)</t>
    </r>
  </si>
  <si>
    <r>
      <rPr>
        <sz val="10"/>
        <rFont val="Arial"/>
        <family val="2"/>
      </rPr>
      <t>11576-000060</t>
    </r>
  </si>
  <si>
    <r>
      <rPr>
        <sz val="10"/>
        <rFont val="Arial"/>
        <family val="2"/>
      </rPr>
      <t>LUCAS 2 Stand-alone Battery Charger</t>
    </r>
  </si>
  <si>
    <r>
      <rPr>
        <sz val="10"/>
        <rFont val="Arial"/>
        <family val="2"/>
      </rPr>
      <t>11576-000064</t>
    </r>
  </si>
  <si>
    <r>
      <rPr>
        <sz val="10"/>
        <rFont val="Arial"/>
        <family val="2"/>
      </rPr>
      <t>LUCAS PCI BACK PLATE</t>
    </r>
  </si>
  <si>
    <r>
      <rPr>
        <sz val="10"/>
        <rFont val="Arial"/>
        <family val="2"/>
      </rPr>
      <t>11576-000070</t>
    </r>
  </si>
  <si>
    <r>
      <rPr>
        <sz val="10"/>
        <rFont val="Arial"/>
        <family val="2"/>
      </rPr>
      <t>LUCAS 2 Rubber Bumper</t>
    </r>
  </si>
  <si>
    <r>
      <rPr>
        <sz val="10"/>
        <rFont val="Arial"/>
        <family val="2"/>
      </rPr>
      <t>11576-000080</t>
    </r>
  </si>
  <si>
    <r>
      <rPr>
        <sz val="10"/>
        <rFont val="Arial"/>
        <family val="2"/>
      </rPr>
      <t>LUCAS 3 Battery - Dark Grey - Rechargeable LiPo</t>
    </r>
  </si>
  <si>
    <r>
      <rPr>
        <sz val="10"/>
        <rFont val="Arial"/>
        <family val="2"/>
      </rPr>
      <t>11576-000081</t>
    </r>
  </si>
  <si>
    <r>
      <rPr>
        <sz val="10"/>
        <rFont val="Arial"/>
        <family val="2"/>
      </rPr>
      <t>11576-000088</t>
    </r>
  </si>
  <si>
    <r>
      <rPr>
        <sz val="10"/>
        <rFont val="Arial"/>
        <family val="2"/>
      </rPr>
      <t>LUCAS Slim Back Plate</t>
    </r>
  </si>
  <si>
    <r>
      <rPr>
        <sz val="10"/>
        <rFont val="Arial"/>
        <family val="2"/>
      </rPr>
      <t>11576-000089</t>
    </r>
  </si>
  <si>
    <r>
      <rPr>
        <sz val="10"/>
        <rFont val="Arial"/>
        <family val="2"/>
      </rPr>
      <t>Grip Tape, LUCAS Slim Back Plate</t>
    </r>
  </si>
  <si>
    <r>
      <rPr>
        <sz val="10"/>
        <rFont val="Arial"/>
        <family val="2"/>
      </rPr>
      <t>11576-000090</t>
    </r>
  </si>
  <si>
    <r>
      <rPr>
        <sz val="10"/>
        <rFont val="Arial"/>
        <family val="2"/>
      </rPr>
      <t>Grip Tape (3-pack), LUCAS Slim Back Plate</t>
    </r>
  </si>
  <si>
    <r>
      <rPr>
        <sz val="10"/>
        <rFont val="Arial"/>
        <family val="2"/>
      </rPr>
      <t>11576-000091</t>
    </r>
  </si>
  <si>
    <r>
      <rPr>
        <sz val="10"/>
        <rFont val="Arial"/>
        <family val="2"/>
      </rPr>
      <t>LUCAS 3 Bumpers (Black)</t>
    </r>
  </si>
  <si>
    <r>
      <rPr>
        <sz val="10"/>
        <rFont val="Arial"/>
        <family val="2"/>
      </rPr>
      <t>11577-000001</t>
    </r>
  </si>
  <si>
    <r>
      <rPr>
        <sz val="10"/>
        <rFont val="Arial"/>
        <family val="2"/>
      </rPr>
      <t>LIFEPAK 15 Shoulder strap</t>
    </r>
  </si>
  <si>
    <r>
      <rPr>
        <sz val="10"/>
        <rFont val="Arial"/>
        <family val="2"/>
      </rPr>
      <t>11577-000002</t>
    </r>
  </si>
  <si>
    <r>
      <rPr>
        <sz val="10"/>
        <rFont val="Arial"/>
        <family val="2"/>
      </rPr>
      <t>LIFEPAK 15 Basic carry case w/ right &amp; left pouches</t>
    </r>
  </si>
  <si>
    <r>
      <rPr>
        <sz val="10"/>
        <rFont val="Arial"/>
        <family val="2"/>
      </rPr>
      <t>11577-000004</t>
    </r>
  </si>
  <si>
    <r>
      <rPr>
        <sz val="10"/>
        <rFont val="Arial"/>
        <family val="2"/>
      </rPr>
      <t>Station Battery Charger - For the LP15</t>
    </r>
  </si>
  <si>
    <r>
      <rPr>
        <sz val="10"/>
        <rFont val="Arial"/>
        <family val="2"/>
      </rPr>
      <t>11577-000011</t>
    </r>
  </si>
  <si>
    <r>
      <rPr>
        <sz val="10"/>
        <rFont val="Arial"/>
        <family val="2"/>
      </rPr>
      <t>Mobile Battery Charger - FOR THE LP15</t>
    </r>
  </si>
  <si>
    <r>
      <rPr>
        <sz val="10"/>
        <rFont val="Arial"/>
        <family val="2"/>
      </rPr>
      <t>11577-000019</t>
    </r>
  </si>
  <si>
    <r>
      <rPr>
        <sz val="10"/>
        <rFont val="Arial"/>
        <family val="2"/>
      </rPr>
      <t>LP15 Power Attachment Kit</t>
    </r>
  </si>
  <si>
    <r>
      <rPr>
        <sz val="10"/>
        <rFont val="Arial"/>
        <family val="2"/>
      </rPr>
      <t>11600-000022</t>
    </r>
  </si>
  <si>
    <r>
      <rPr>
        <sz val="10"/>
        <rFont val="Arial"/>
        <family val="2"/>
      </rPr>
      <t>CODE-STAT 10 Data Review Seat</t>
    </r>
  </si>
  <si>
    <r>
      <rPr>
        <sz val="10"/>
        <rFont val="Arial"/>
        <family val="2"/>
      </rPr>
      <t>11600-000024</t>
    </r>
  </si>
  <si>
    <r>
      <rPr>
        <sz val="10"/>
        <rFont val="Arial"/>
        <family val="2"/>
      </rPr>
      <t>CODE-STAT Maintenance Subscription (3 Years)</t>
    </r>
  </si>
  <si>
    <r>
      <rPr>
        <sz val="10"/>
        <rFont val="Arial"/>
        <family val="2"/>
      </rPr>
      <t>11996-000001</t>
    </r>
  </si>
  <si>
    <r>
      <rPr>
        <sz val="10"/>
        <rFont val="Arial"/>
        <family val="2"/>
      </rPr>
      <t>11996-000017</t>
    </r>
  </si>
  <si>
    <r>
      <rPr>
        <sz val="10"/>
        <rFont val="Arial"/>
        <family val="2"/>
      </rPr>
      <t>Electrode QUIK-COMBO  w/REDI-PAK preconnect</t>
    </r>
  </si>
  <si>
    <r>
      <rPr>
        <sz val="10"/>
        <rFont val="Arial"/>
        <family val="2"/>
      </rPr>
      <t>11996-000048</t>
    </r>
  </si>
  <si>
    <r>
      <rPr>
        <sz val="10"/>
        <rFont val="Arial"/>
        <family val="2"/>
      </rPr>
      <t>Disposable Adhesive bandage wrap for OXI-A/N (2 bags of 50)</t>
    </r>
  </si>
  <si>
    <r>
      <rPr>
        <sz val="10"/>
        <rFont val="Arial"/>
        <family val="2"/>
      </rPr>
      <t>11996-000049</t>
    </r>
  </si>
  <si>
    <r>
      <rPr>
        <sz val="10"/>
        <rFont val="Arial"/>
        <family val="2"/>
      </rPr>
      <t>Disposable Adhesive bandage wrap for OXI-P/I (2 bags of 50)</t>
    </r>
  </si>
  <si>
    <r>
      <rPr>
        <sz val="10"/>
        <rFont val="Arial"/>
        <family val="2"/>
      </rPr>
      <t>11996-000060</t>
    </r>
  </si>
  <si>
    <r>
      <rPr>
        <sz val="10"/>
        <rFont val="Arial"/>
        <family val="2"/>
      </rPr>
      <t>Durasensor - Adult finger sensor</t>
    </r>
  </si>
  <si>
    <r>
      <rPr>
        <sz val="10"/>
        <rFont val="Arial"/>
        <family val="2"/>
      </rPr>
      <t>11996-000061</t>
    </r>
  </si>
  <si>
    <r>
      <rPr>
        <sz val="10"/>
        <rFont val="Arial"/>
        <family val="2"/>
      </rPr>
      <t>Oxiband Adult/Neonatal Sensor</t>
    </r>
  </si>
  <si>
    <r>
      <rPr>
        <sz val="10"/>
        <rFont val="Arial"/>
        <family val="2"/>
      </rPr>
      <t>11996-000062</t>
    </r>
  </si>
  <si>
    <r>
      <rPr>
        <sz val="10"/>
        <rFont val="Arial"/>
        <family val="2"/>
      </rPr>
      <t>Oxiband Pediatric/Infant Sensor</t>
    </r>
  </si>
  <si>
    <r>
      <rPr>
        <sz val="10"/>
        <rFont val="Arial"/>
        <family val="2"/>
      </rPr>
      <t>11996-000080</t>
    </r>
  </si>
  <si>
    <r>
      <rPr>
        <sz val="10"/>
        <rFont val="Arial"/>
        <family val="2"/>
      </rPr>
      <t>11996-000081</t>
    </r>
  </si>
  <si>
    <r>
      <rPr>
        <sz val="10"/>
        <rFont val="Arial"/>
        <family val="2"/>
      </rPr>
      <t>11996-000082</t>
    </r>
  </si>
  <si>
    <r>
      <rPr>
        <sz val="10"/>
        <rFont val="Arial"/>
        <family val="2"/>
      </rPr>
      <t>Nasal FilterLine Set Infant/Neonatal (box of 25)</t>
    </r>
  </si>
  <si>
    <r>
      <rPr>
        <sz val="10"/>
        <rFont val="Arial"/>
        <family val="2"/>
      </rPr>
      <t>11996-000090</t>
    </r>
  </si>
  <si>
    <r>
      <rPr>
        <sz val="10"/>
        <rFont val="Arial"/>
        <family val="2"/>
      </rPr>
      <t>Electrode EDGE QUIK-COMBO RTS</t>
    </r>
  </si>
  <si>
    <r>
      <rPr>
        <sz val="10"/>
        <rFont val="Arial"/>
        <family val="2"/>
      </rPr>
      <t>11996-000091</t>
    </r>
  </si>
  <si>
    <r>
      <rPr>
        <sz val="10"/>
        <rFont val="Arial"/>
        <family val="2"/>
      </rPr>
      <t>Electrode EDGE QUIK-COMBO Adult</t>
    </r>
  </si>
  <si>
    <r>
      <rPr>
        <sz val="10"/>
        <rFont val="Arial"/>
        <family val="2"/>
      </rPr>
      <t>11996-000092</t>
    </r>
  </si>
  <si>
    <r>
      <rPr>
        <sz val="10"/>
        <rFont val="Arial"/>
        <family val="2"/>
      </rPr>
      <t>11996-000093</t>
    </r>
  </si>
  <si>
    <r>
      <rPr>
        <sz val="10"/>
        <rFont val="Arial"/>
        <family val="2"/>
      </rPr>
      <t>Electrode EDGE QUIK-COMBO pediatric  RTS</t>
    </r>
  </si>
  <si>
    <r>
      <rPr>
        <sz val="10"/>
        <rFont val="Arial"/>
        <family val="2"/>
      </rPr>
      <t>11996-000106</t>
    </r>
  </si>
  <si>
    <r>
      <rPr>
        <sz val="10"/>
        <rFont val="Arial"/>
        <family val="2"/>
      </rPr>
      <t>DURA-Y Multisite sensor (reusable)</t>
    </r>
  </si>
  <si>
    <r>
      <rPr>
        <sz val="10"/>
        <rFont val="Arial"/>
        <family val="2"/>
      </rPr>
      <t>11996-000113</t>
    </r>
  </si>
  <si>
    <r>
      <rPr>
        <sz val="10"/>
        <rFont val="Arial"/>
        <family val="2"/>
      </rPr>
      <t>Oxisensor II adult sensor (24/BX)</t>
    </r>
  </si>
  <si>
    <r>
      <rPr>
        <sz val="10"/>
        <rFont val="Arial"/>
        <family val="2"/>
      </rPr>
      <t>11996-000114</t>
    </r>
  </si>
  <si>
    <r>
      <rPr>
        <sz val="10"/>
        <rFont val="Arial"/>
        <family val="2"/>
      </rPr>
      <t>Oxisensor II adult sensor, long cable (24/BX)</t>
    </r>
  </si>
  <si>
    <r>
      <rPr>
        <sz val="10"/>
        <rFont val="Arial"/>
        <family val="2"/>
      </rPr>
      <t>11996-000115</t>
    </r>
  </si>
  <si>
    <r>
      <rPr>
        <sz val="10"/>
        <rFont val="Arial"/>
        <family val="2"/>
      </rPr>
      <t>Oxisensor II infant sensor (24/BX)</t>
    </r>
  </si>
  <si>
    <r>
      <rPr>
        <sz val="10"/>
        <rFont val="Arial"/>
        <family val="2"/>
      </rPr>
      <t>11996-000116</t>
    </r>
  </si>
  <si>
    <r>
      <rPr>
        <sz val="10"/>
        <rFont val="Arial"/>
        <family val="2"/>
      </rPr>
      <t>Oxisensor II pediatric sensor (24/BX)</t>
    </r>
  </si>
  <si>
    <r>
      <rPr>
        <sz val="10"/>
        <rFont val="Arial"/>
        <family val="2"/>
      </rPr>
      <t>11996-000117</t>
    </r>
  </si>
  <si>
    <r>
      <rPr>
        <sz val="10"/>
        <rFont val="Arial"/>
        <family val="2"/>
      </rPr>
      <t>Oxisensor II neonatal sensor (24/BX)</t>
    </r>
  </si>
  <si>
    <r>
      <rPr>
        <sz val="10"/>
        <rFont val="Arial"/>
        <family val="2"/>
      </rPr>
      <t>11996-000120</t>
    </r>
  </si>
  <si>
    <r>
      <rPr>
        <sz val="10"/>
        <rFont val="Arial"/>
        <family val="2"/>
      </rPr>
      <t>11996-000128</t>
    </r>
  </si>
  <si>
    <r>
      <rPr>
        <sz val="10"/>
        <rFont val="Arial"/>
        <family val="2"/>
      </rPr>
      <t>11996-000162</t>
    </r>
  </si>
  <si>
    <r>
      <rPr>
        <sz val="10"/>
        <rFont val="Arial"/>
        <family val="2"/>
      </rPr>
      <t>11996-000163</t>
    </r>
  </si>
  <si>
    <r>
      <rPr>
        <sz val="10"/>
        <rFont val="Arial"/>
        <family val="2"/>
      </rPr>
      <t>11996-000164</t>
    </r>
  </si>
  <si>
    <r>
      <rPr>
        <sz val="10"/>
        <rFont val="Arial"/>
        <family val="2"/>
      </rPr>
      <t>11996-000165</t>
    </r>
  </si>
  <si>
    <r>
      <rPr>
        <sz val="10"/>
        <rFont val="Arial"/>
        <family val="2"/>
      </rPr>
      <t>11996-000166</t>
    </r>
  </si>
  <si>
    <r>
      <rPr>
        <sz val="10"/>
        <rFont val="Arial"/>
        <family val="2"/>
      </rPr>
      <t>11996-000167</t>
    </r>
  </si>
  <si>
    <r>
      <rPr>
        <sz val="10"/>
        <rFont val="Arial"/>
        <family val="2"/>
      </rPr>
      <t>11996-000183</t>
    </r>
  </si>
  <si>
    <r>
      <rPr>
        <sz val="10"/>
        <rFont val="Arial"/>
        <family val="2"/>
      </rPr>
      <t>MNC-1 Adapter Cable - 10 foot</t>
    </r>
  </si>
  <si>
    <r>
      <rPr>
        <sz val="10"/>
        <rFont val="Arial"/>
        <family val="2"/>
      </rPr>
      <t>11996-000198</t>
    </r>
  </si>
  <si>
    <r>
      <rPr>
        <sz val="10"/>
        <rFont val="Arial"/>
        <family val="2"/>
      </rPr>
      <t>MNC-1 Adapter Cable - 4 foot</t>
    </r>
  </si>
  <si>
    <r>
      <rPr>
        <sz val="10"/>
        <rFont val="Arial"/>
        <family val="2"/>
      </rPr>
      <t>11996-000278</t>
    </r>
  </si>
  <si>
    <r>
      <rPr>
        <sz val="10"/>
        <rFont val="Arial"/>
        <family val="2"/>
      </rPr>
      <t>LUCAS 1 Connector - Chemtron Air</t>
    </r>
  </si>
  <si>
    <r>
      <rPr>
        <sz val="10"/>
        <rFont val="Arial"/>
        <family val="2"/>
      </rPr>
      <t>11996-000279</t>
    </r>
  </si>
  <si>
    <r>
      <rPr>
        <sz val="10"/>
        <rFont val="Arial"/>
        <family val="2"/>
      </rPr>
      <t>LUCAS 1 Connector - Ohmeda Air</t>
    </r>
  </si>
  <si>
    <r>
      <rPr>
        <sz val="10"/>
        <rFont val="Arial"/>
        <family val="2"/>
      </rPr>
      <t>11996-000280</t>
    </r>
  </si>
  <si>
    <r>
      <rPr>
        <sz val="10"/>
        <rFont val="Arial"/>
        <family val="2"/>
      </rPr>
      <t>LUCAS 1 Connector - Puritan Bennet Air</t>
    </r>
  </si>
  <si>
    <r>
      <rPr>
        <sz val="10"/>
        <rFont val="Arial"/>
        <family val="2"/>
      </rPr>
      <t>11996-000281</t>
    </r>
  </si>
  <si>
    <r>
      <rPr>
        <sz val="10"/>
        <rFont val="Arial"/>
        <family val="2"/>
      </rPr>
      <t>LUCAS 1 Connector - Diss Air</t>
    </r>
  </si>
  <si>
    <r>
      <rPr>
        <sz val="10"/>
        <rFont val="Arial"/>
        <family val="2"/>
      </rPr>
      <t>11996-000282</t>
    </r>
  </si>
  <si>
    <r>
      <rPr>
        <sz val="10"/>
        <rFont val="Arial"/>
        <family val="2"/>
      </rPr>
      <t>LUCAS 1 Connector - Schrader Air</t>
    </r>
  </si>
  <si>
    <r>
      <rPr>
        <sz val="10"/>
        <rFont val="Arial"/>
        <family val="2"/>
      </rPr>
      <t>11996-000283</t>
    </r>
  </si>
  <si>
    <r>
      <rPr>
        <sz val="10"/>
        <rFont val="Arial"/>
        <family val="2"/>
      </rPr>
      <t>LUCAS 1 Connector - Oxequip Air</t>
    </r>
  </si>
  <si>
    <r>
      <rPr>
        <sz val="10"/>
        <rFont val="Arial"/>
        <family val="2"/>
      </rPr>
      <t>11996-000285</t>
    </r>
  </si>
  <si>
    <r>
      <rPr>
        <sz val="10"/>
        <rFont val="Arial"/>
        <family val="2"/>
      </rPr>
      <t>LUCAS 1 Regulator</t>
    </r>
  </si>
  <si>
    <r>
      <rPr>
        <sz val="10"/>
        <rFont val="Arial"/>
        <family val="2"/>
      </rPr>
      <t>11996-000309</t>
    </r>
  </si>
  <si>
    <r>
      <rPr>
        <sz val="10"/>
        <rFont val="Arial"/>
        <family val="2"/>
      </rPr>
      <t>11996-000310</t>
    </r>
  </si>
  <si>
    <r>
      <rPr>
        <sz val="10"/>
        <rFont val="Arial"/>
        <family val="2"/>
      </rPr>
      <t>QUIK-COMBO 3-lead Patient Simulator</t>
    </r>
  </si>
  <si>
    <r>
      <rPr>
        <sz val="10"/>
        <rFont val="Arial"/>
        <family val="2"/>
      </rPr>
      <t>11996-000311</t>
    </r>
  </si>
  <si>
    <r>
      <rPr>
        <sz val="10"/>
        <rFont val="Arial"/>
        <family val="2"/>
      </rPr>
      <t>QUIK-COMBO 12-lead Patient Simulator</t>
    </r>
  </si>
  <si>
    <r>
      <rPr>
        <sz val="10"/>
        <rFont val="Arial"/>
        <family val="2"/>
      </rPr>
      <t>11996-000323</t>
    </r>
  </si>
  <si>
    <r>
      <rPr>
        <sz val="10"/>
        <rFont val="Arial"/>
        <family val="2"/>
      </rPr>
      <t>Masimo SET Red LNCS Patient Cable - 4 foot</t>
    </r>
  </si>
  <si>
    <r>
      <rPr>
        <sz val="10"/>
        <rFont val="Arial"/>
        <family val="2"/>
      </rPr>
      <t>11996-000324</t>
    </r>
  </si>
  <si>
    <r>
      <rPr>
        <sz val="10"/>
        <rFont val="Arial"/>
        <family val="2"/>
      </rPr>
      <t>Masimo SET Red LNCS Patient Cable - 10 foot</t>
    </r>
  </si>
  <si>
    <r>
      <rPr>
        <sz val="10"/>
        <rFont val="Arial"/>
        <family val="2"/>
      </rPr>
      <t>11996-000325</t>
    </r>
  </si>
  <si>
    <r>
      <rPr>
        <sz val="10"/>
        <rFont val="Arial"/>
        <family val="2"/>
      </rPr>
      <t>Masimo SET Red LNCS Patient Cable - 14 foot</t>
    </r>
  </si>
  <si>
    <r>
      <rPr>
        <sz val="10"/>
        <rFont val="Arial"/>
        <family val="2"/>
      </rPr>
      <t>11996-000326</t>
    </r>
  </si>
  <si>
    <r>
      <rPr>
        <sz val="10"/>
        <rFont val="Arial"/>
        <family val="2"/>
      </rPr>
      <t>Masimo SET RED LNOP Patient Cable - 4 foot</t>
    </r>
  </si>
  <si>
    <r>
      <rPr>
        <sz val="10"/>
        <rFont val="Arial"/>
        <family val="2"/>
      </rPr>
      <t>11996-000327</t>
    </r>
  </si>
  <si>
    <r>
      <rPr>
        <sz val="10"/>
        <rFont val="Arial"/>
        <family val="2"/>
      </rPr>
      <t>Masimo SET RED LNOP Patient Cable - 8 foot</t>
    </r>
  </si>
  <si>
    <r>
      <rPr>
        <sz val="10"/>
        <rFont val="Arial"/>
        <family val="2"/>
      </rPr>
      <t>11996-000328</t>
    </r>
  </si>
  <si>
    <r>
      <rPr>
        <sz val="10"/>
        <rFont val="Arial"/>
        <family val="2"/>
      </rPr>
      <t>Masimo SET RED LNOP Patient Cable - 12 foot</t>
    </r>
  </si>
  <si>
    <r>
      <rPr>
        <sz val="10"/>
        <rFont val="Arial"/>
        <family val="2"/>
      </rPr>
      <t>11996-000331</t>
    </r>
  </si>
  <si>
    <r>
      <rPr>
        <sz val="10"/>
        <rFont val="Arial"/>
        <family val="2"/>
      </rPr>
      <t>Masimo SET Red Adult Reusable Direct Connect Sensor - 3 foot</t>
    </r>
  </si>
  <si>
    <r>
      <rPr>
        <sz val="10"/>
        <rFont val="Arial"/>
        <family val="2"/>
      </rPr>
      <t>11996-000332</t>
    </r>
  </si>
  <si>
    <r>
      <rPr>
        <sz val="10"/>
        <rFont val="Arial"/>
        <family val="2"/>
      </rPr>
      <t>Masimo SET Red Adult Reusable Direct Connect Sensor - 12 foot</t>
    </r>
  </si>
  <si>
    <r>
      <rPr>
        <sz val="10"/>
        <rFont val="Arial"/>
        <family val="2"/>
      </rPr>
      <t>11996-000333</t>
    </r>
  </si>
  <si>
    <r>
      <rPr>
        <sz val="10"/>
        <rFont val="Arial"/>
        <family val="2"/>
      </rPr>
      <t>Masimo SET Red Pediatric Reusable Direct Connect Sensor - 3 foot</t>
    </r>
  </si>
  <si>
    <r>
      <rPr>
        <sz val="10"/>
        <rFont val="Arial"/>
        <family val="2"/>
      </rPr>
      <t>11996-000334</t>
    </r>
  </si>
  <si>
    <r>
      <rPr>
        <sz val="10"/>
        <rFont val="Arial"/>
        <family val="2"/>
      </rPr>
      <t>Masimo SET Red Pediatric Reusable Direct Connect Sensor - 12 foot</t>
    </r>
  </si>
  <si>
    <r>
      <rPr>
        <sz val="10"/>
        <rFont val="Arial"/>
        <family val="2"/>
      </rPr>
      <t>11996-000335</t>
    </r>
  </si>
  <si>
    <r>
      <rPr>
        <sz val="10"/>
        <rFont val="Arial"/>
        <family val="2"/>
      </rPr>
      <t>Masimo SET Rainbow Adult Reusable Direct Connect Sensor - 3 foot</t>
    </r>
  </si>
  <si>
    <r>
      <rPr>
        <sz val="10"/>
        <rFont val="Arial"/>
        <family val="2"/>
      </rPr>
      <t>11996-000336</t>
    </r>
  </si>
  <si>
    <r>
      <rPr>
        <sz val="10"/>
        <rFont val="Arial"/>
        <family val="2"/>
      </rPr>
      <t>Masimo SET Rainbow Adult Reusable Direct Connect Sensor - 12 foot</t>
    </r>
  </si>
  <si>
    <r>
      <rPr>
        <sz val="10"/>
        <rFont val="Arial"/>
        <family val="2"/>
      </rPr>
      <t>11996-000337</t>
    </r>
  </si>
  <si>
    <r>
      <rPr>
        <sz val="10"/>
        <rFont val="Arial"/>
        <family val="2"/>
      </rPr>
      <t>Masimo SET Rainbow Pediatric Reusable Direct Connect Sensor - 3 foot</t>
    </r>
  </si>
  <si>
    <r>
      <rPr>
        <sz val="10"/>
        <rFont val="Arial"/>
        <family val="2"/>
      </rPr>
      <t>11996-000338</t>
    </r>
  </si>
  <si>
    <r>
      <rPr>
        <sz val="10"/>
        <rFont val="Arial"/>
        <family val="2"/>
      </rPr>
      <t>Masimo SET Rainbow Pediatric Reusable Direct Connect Sensor - 12 foot</t>
    </r>
  </si>
  <si>
    <r>
      <rPr>
        <sz val="10"/>
        <rFont val="Arial"/>
        <family val="2"/>
      </rPr>
      <t>11996-000339</t>
    </r>
  </si>
  <si>
    <r>
      <rPr>
        <sz val="10"/>
        <rFont val="Arial"/>
        <family val="2"/>
      </rPr>
      <t>Rainbow R25, Adult Adhesive Sensors  (SpO2, SpCO and SpMet), 10/box</t>
    </r>
  </si>
  <si>
    <r>
      <rPr>
        <sz val="10"/>
        <rFont val="Arial"/>
        <family val="2"/>
      </rPr>
      <t>11996-000340</t>
    </r>
  </si>
  <si>
    <r>
      <rPr>
        <sz val="10"/>
        <rFont val="Arial"/>
        <family val="2"/>
      </rPr>
      <t>Rainbow R20, Pediatric Adhesive Sensors  (SpO2, SpCO and SpMet), 10/box</t>
    </r>
  </si>
  <si>
    <r>
      <rPr>
        <sz val="10"/>
        <rFont val="Arial"/>
        <family val="2"/>
      </rPr>
      <t>11996-000341</t>
    </r>
  </si>
  <si>
    <r>
      <rPr>
        <sz val="10"/>
        <rFont val="Arial"/>
        <family val="2"/>
      </rPr>
      <t>Rainbow R25-L, Adult/Neo Adhesive Sensors (SpO2, SpCO and SpMet), 10/box</t>
    </r>
  </si>
  <si>
    <r>
      <rPr>
        <sz val="10"/>
        <rFont val="Arial"/>
        <family val="2"/>
      </rPr>
      <t>11996-000342</t>
    </r>
  </si>
  <si>
    <r>
      <rPr>
        <sz val="10"/>
        <rFont val="Arial"/>
        <family val="2"/>
      </rPr>
      <t>Rainbow R20-L, Infant Adhesive Sensors (SpO2, SpCO and SpMet), 10/box</t>
    </r>
  </si>
  <si>
    <r>
      <rPr>
        <sz val="10"/>
        <rFont val="Arial"/>
        <family val="2"/>
      </rPr>
      <t>11996-000359</t>
    </r>
  </si>
  <si>
    <r>
      <rPr>
        <sz val="10"/>
        <rFont val="Arial"/>
        <family val="2"/>
      </rPr>
      <t>Temp Sensor, Skin Probe, High Dielectric, Disp (box of 20)</t>
    </r>
  </si>
  <si>
    <r>
      <rPr>
        <sz val="10"/>
        <rFont val="Arial"/>
        <family val="2"/>
      </rPr>
      <t>11996-000360</t>
    </r>
  </si>
  <si>
    <r>
      <rPr>
        <sz val="10"/>
        <rFont val="Arial"/>
        <family val="2"/>
      </rPr>
      <t>Temp Sensor, Esophageal-Rectal, 9FR, Disp (box of 20)</t>
    </r>
  </si>
  <si>
    <r>
      <rPr>
        <sz val="10"/>
        <rFont val="Arial"/>
        <family val="2"/>
      </rPr>
      <t>11996-000365</t>
    </r>
  </si>
  <si>
    <r>
      <rPr>
        <sz val="10"/>
        <rFont val="Arial"/>
        <family val="2"/>
      </rPr>
      <t>RED MNC ADAPTER CABLE, 4FT,2641</t>
    </r>
  </si>
  <si>
    <r>
      <rPr>
        <sz val="10"/>
        <rFont val="Arial"/>
        <family val="2"/>
      </rPr>
      <t>11996-000369</t>
    </r>
  </si>
  <si>
    <r>
      <rPr>
        <sz val="10"/>
        <rFont val="Arial"/>
        <family val="2"/>
      </rPr>
      <t>Monitor to PC USB Cable for connecting LIFEPAK 12 or LIFEPAK 15 to a PC</t>
    </r>
  </si>
  <si>
    <r>
      <rPr>
        <sz val="10"/>
        <rFont val="Arial"/>
        <family val="2"/>
      </rPr>
      <t>11996-000374</t>
    </r>
  </si>
  <si>
    <r>
      <rPr>
        <sz val="10"/>
        <rFont val="Arial"/>
        <family val="2"/>
      </rPr>
      <t>LP15 bed Connector</t>
    </r>
  </si>
  <si>
    <r>
      <rPr>
        <sz val="10"/>
        <rFont val="Arial"/>
        <family val="2"/>
      </rPr>
      <t>11996-000375</t>
    </r>
  </si>
  <si>
    <r>
      <rPr>
        <sz val="10"/>
        <rFont val="Arial"/>
        <family val="2"/>
      </rPr>
      <t>Cable DC Input LP15 Battery Charger</t>
    </r>
  </si>
  <si>
    <r>
      <rPr>
        <sz val="10"/>
        <rFont val="Arial"/>
        <family val="2"/>
      </rPr>
      <t>11996-000390</t>
    </r>
  </si>
  <si>
    <r>
      <rPr>
        <sz val="10"/>
        <rFont val="Arial"/>
        <family val="2"/>
      </rPr>
      <t>11996-000391</t>
    </r>
  </si>
  <si>
    <r>
      <rPr>
        <sz val="10"/>
        <rFont val="Arial"/>
        <family val="2"/>
      </rPr>
      <t>11996-000392</t>
    </r>
  </si>
  <si>
    <r>
      <rPr>
        <sz val="10"/>
        <rFont val="Arial"/>
        <family val="2"/>
      </rPr>
      <t>11996-000393</t>
    </r>
  </si>
  <si>
    <r>
      <rPr>
        <sz val="10"/>
        <rFont val="Arial"/>
        <family val="2"/>
      </rPr>
      <t>McGRATH MAC EMS Video Laryngoscope</t>
    </r>
  </si>
  <si>
    <r>
      <rPr>
        <sz val="10"/>
        <rFont val="Arial"/>
        <family val="2"/>
      </rPr>
      <t>11996-000394</t>
    </r>
  </si>
  <si>
    <r>
      <rPr>
        <sz val="10"/>
        <rFont val="Arial"/>
        <family val="2"/>
      </rPr>
      <t>McGRATH 3.6V EMS Battery</t>
    </r>
  </si>
  <si>
    <r>
      <rPr>
        <sz val="10"/>
        <rFont val="Arial"/>
        <family val="2"/>
      </rPr>
      <t>11996-000398</t>
    </r>
  </si>
  <si>
    <r>
      <rPr>
        <sz val="10"/>
        <rFont val="Arial"/>
        <family val="2"/>
      </rPr>
      <t>McGRATH X3 Laryngoscope Blades, Box of 10</t>
    </r>
  </si>
  <si>
    <r>
      <rPr>
        <sz val="10"/>
        <rFont val="Arial"/>
        <family val="2"/>
      </rPr>
      <t>11996-000414</t>
    </r>
  </si>
  <si>
    <r>
      <rPr>
        <sz val="10"/>
        <rFont val="Arial"/>
        <family val="2"/>
      </rPr>
      <t>McGRATH MAC 2 Laryngoscope Blades, Box of 10</t>
    </r>
  </si>
  <si>
    <r>
      <rPr>
        <sz val="10"/>
        <rFont val="Arial"/>
        <family val="2"/>
      </rPr>
      <t>11996-000415</t>
    </r>
  </si>
  <si>
    <r>
      <rPr>
        <sz val="10"/>
        <rFont val="Arial"/>
        <family val="2"/>
      </rPr>
      <t>McGRATH MAC 3 Laryngoscope Blades, Box of 10</t>
    </r>
  </si>
  <si>
    <r>
      <rPr>
        <sz val="10"/>
        <rFont val="Arial"/>
        <family val="2"/>
      </rPr>
      <t>11996-000416</t>
    </r>
  </si>
  <si>
    <r>
      <rPr>
        <sz val="10"/>
        <rFont val="Arial"/>
        <family val="2"/>
      </rPr>
      <t>McGRATH MAC 4 Laryngoscope Blades, Box of 10</t>
    </r>
  </si>
  <si>
    <r>
      <rPr>
        <sz val="10"/>
        <rFont val="Arial"/>
        <family val="2"/>
      </rPr>
      <t>11998-000014</t>
    </r>
  </si>
  <si>
    <r>
      <rPr>
        <sz val="10"/>
        <rFont val="Arial"/>
        <family val="2"/>
      </rPr>
      <t>11998-000021</t>
    </r>
  </si>
  <si>
    <r>
      <rPr>
        <sz val="10"/>
        <rFont val="Arial"/>
        <family val="2"/>
      </rPr>
      <t>11998-000063</t>
    </r>
  </si>
  <si>
    <r>
      <rPr>
        <sz val="10"/>
        <rFont val="Arial"/>
        <family val="2"/>
      </rPr>
      <t>11998-000292</t>
    </r>
  </si>
  <si>
    <r>
      <rPr>
        <sz val="10"/>
        <rFont val="Arial"/>
        <family val="2"/>
      </rPr>
      <t>Wall Cabinet - Semi-recessed for AED, 3" Trim</t>
    </r>
  </si>
  <si>
    <r>
      <rPr>
        <sz val="10"/>
        <rFont val="Arial"/>
        <family val="2"/>
      </rPr>
      <t>11998-000293</t>
    </r>
  </si>
  <si>
    <r>
      <rPr>
        <sz val="10"/>
        <rFont val="Arial"/>
        <family val="2"/>
      </rPr>
      <t>Wall Cabinet - Fully-recessed for AED, 1.5" Trim</t>
    </r>
  </si>
  <si>
    <r>
      <rPr>
        <sz val="10"/>
        <rFont val="Arial"/>
        <family val="2"/>
      </rPr>
      <t>11998-000320</t>
    </r>
  </si>
  <si>
    <r>
      <rPr>
        <sz val="10"/>
        <rFont val="Arial"/>
        <family val="2"/>
      </rPr>
      <t>11998-000321</t>
    </r>
  </si>
  <si>
    <r>
      <rPr>
        <sz val="10"/>
        <rFont val="Arial"/>
        <family val="2"/>
      </rPr>
      <t>Ambu Res-Cue Mask First Responder Kit</t>
    </r>
  </si>
  <si>
    <r>
      <rPr>
        <sz val="10"/>
        <rFont val="Arial"/>
        <family val="2"/>
      </rPr>
      <t>11998-000326</t>
    </r>
  </si>
  <si>
    <r>
      <rPr>
        <sz val="10"/>
        <rFont val="Arial"/>
        <family val="2"/>
      </rPr>
      <t>LIFEPAK 15 internal paddles adapter cable</t>
    </r>
  </si>
  <si>
    <r>
      <rPr>
        <sz val="10"/>
        <rFont val="Arial"/>
        <family val="2"/>
      </rPr>
      <t>11998-000327</t>
    </r>
  </si>
  <si>
    <r>
      <rPr>
        <sz val="10"/>
        <rFont val="Arial"/>
        <family val="2"/>
      </rPr>
      <t>AED Wall Sign Ilcor w/logo, Flat,8x10</t>
    </r>
  </si>
  <si>
    <r>
      <rPr>
        <sz val="10"/>
        <rFont val="Arial"/>
        <family val="2"/>
      </rPr>
      <t>11998-000328</t>
    </r>
  </si>
  <si>
    <r>
      <rPr>
        <sz val="10"/>
        <rFont val="Arial"/>
        <family val="2"/>
      </rPr>
      <t>AED Wall Sign  Ilcor w/logo, T-mount, 8x10</t>
    </r>
  </si>
  <si>
    <r>
      <rPr>
        <sz val="10"/>
        <rFont val="Arial"/>
        <family val="2"/>
      </rPr>
      <t>11998-000329</t>
    </r>
  </si>
  <si>
    <r>
      <rPr>
        <sz val="10"/>
        <rFont val="Arial"/>
        <family val="2"/>
      </rPr>
      <t>AED Wall Sign Ilcor w/logo, Tent, 7x8</t>
    </r>
  </si>
  <si>
    <r>
      <rPr>
        <sz val="10"/>
        <rFont val="Arial"/>
        <family val="2"/>
      </rPr>
      <t>11998-000330</t>
    </r>
  </si>
  <si>
    <r>
      <rPr>
        <sz val="10"/>
        <rFont val="Arial"/>
        <family val="2"/>
      </rPr>
      <t>AED Wall Sign  Traditional w/logo, Flat, 8x10</t>
    </r>
  </si>
  <si>
    <r>
      <rPr>
        <sz val="10"/>
        <rFont val="Arial"/>
        <family val="2"/>
      </rPr>
      <t>11998-000331</t>
    </r>
  </si>
  <si>
    <r>
      <rPr>
        <sz val="10"/>
        <rFont val="Arial"/>
        <family val="2"/>
      </rPr>
      <t>AED Wall Sign  Traditional w/logo, T-mount, 8x10</t>
    </r>
  </si>
  <si>
    <r>
      <rPr>
        <sz val="10"/>
        <rFont val="Arial"/>
        <family val="2"/>
      </rPr>
      <t>11998-000332</t>
    </r>
  </si>
  <si>
    <r>
      <rPr>
        <sz val="10"/>
        <rFont val="Arial"/>
        <family val="2"/>
      </rPr>
      <t>AED Wall Sign  Traditional w/logo, Tent, 7x8</t>
    </r>
  </si>
  <si>
    <r>
      <rPr>
        <sz val="10"/>
        <rFont val="Arial"/>
        <family val="2"/>
      </rPr>
      <t>11998-000333</t>
    </r>
  </si>
  <si>
    <r>
      <rPr>
        <sz val="10"/>
        <rFont val="Arial"/>
        <family val="2"/>
      </rPr>
      <t>AED Wall Sign  Traditional w/o logo, T-mount, 8x10</t>
    </r>
  </si>
  <si>
    <r>
      <rPr>
        <sz val="10"/>
        <rFont val="Arial"/>
        <family val="2"/>
      </rPr>
      <t>21300-004576</t>
    </r>
  </si>
  <si>
    <r>
      <rPr>
        <sz val="10"/>
        <rFont val="Arial"/>
        <family val="2"/>
      </rPr>
      <t>21300-004579</t>
    </r>
  </si>
  <si>
    <r>
      <rPr>
        <sz val="10"/>
        <rFont val="Arial"/>
        <family val="2"/>
      </rPr>
      <t>21300-005847</t>
    </r>
  </si>
  <si>
    <r>
      <rPr>
        <sz val="10"/>
        <rFont val="Arial"/>
        <family val="2"/>
      </rPr>
      <t>Signagel, gel</t>
    </r>
  </si>
  <si>
    <r>
      <rPr>
        <sz val="10"/>
        <rFont val="Arial"/>
        <family val="2"/>
      </rPr>
      <t>21300-006361</t>
    </r>
  </si>
  <si>
    <r>
      <rPr>
        <sz val="10"/>
        <rFont val="Arial"/>
        <family val="2"/>
      </rPr>
      <t>21300-006587</t>
    </r>
  </si>
  <si>
    <r>
      <rPr>
        <sz val="10"/>
        <rFont val="Arial"/>
        <family val="2"/>
      </rPr>
      <t>21300-007201</t>
    </r>
  </si>
  <si>
    <r>
      <rPr>
        <sz val="10"/>
        <rFont val="Arial"/>
        <family val="2"/>
      </rPr>
      <t>21300-007203</t>
    </r>
  </si>
  <si>
    <r>
      <rPr>
        <sz val="10"/>
        <rFont val="Arial"/>
        <family val="2"/>
      </rPr>
      <t>21300-007585</t>
    </r>
  </si>
  <si>
    <r>
      <rPr>
        <sz val="10"/>
        <rFont val="Arial"/>
        <family val="2"/>
      </rPr>
      <t>21300-008054</t>
    </r>
  </si>
  <si>
    <r>
      <rPr>
        <sz val="10"/>
        <rFont val="Arial"/>
        <family val="2"/>
      </rPr>
      <t>4-Wire Cable Comb (10- Pack)</t>
    </r>
  </si>
  <si>
    <r>
      <rPr>
        <sz val="10"/>
        <rFont val="Arial"/>
        <family val="2"/>
      </rPr>
      <t>21300-008055</t>
    </r>
  </si>
  <si>
    <r>
      <rPr>
        <sz val="10"/>
        <rFont val="Arial"/>
        <family val="2"/>
      </rPr>
      <t>6-Wire Cable Comb (10- Pack)</t>
    </r>
  </si>
  <si>
    <r>
      <rPr>
        <sz val="10"/>
        <rFont val="Arial"/>
        <family val="2"/>
      </rPr>
      <t>21300-008146</t>
    </r>
  </si>
  <si>
    <r>
      <rPr>
        <sz val="10"/>
        <rFont val="Arial"/>
        <family val="2"/>
      </rPr>
      <t>LIFEPAK 15 NIBP Hose, 12'</t>
    </r>
  </si>
  <si>
    <r>
      <rPr>
        <sz val="10"/>
        <rFont val="Arial"/>
        <family val="2"/>
      </rPr>
      <t>21300-008147</t>
    </r>
  </si>
  <si>
    <r>
      <rPr>
        <sz val="10"/>
        <rFont val="Arial"/>
        <family val="2"/>
      </rPr>
      <t>LIFEPAK 15 NIBP Hose, 9'</t>
    </r>
  </si>
  <si>
    <r>
      <rPr>
        <sz val="10"/>
        <rFont val="Arial"/>
        <family val="2"/>
      </rPr>
      <t>21300-008148</t>
    </r>
  </si>
  <si>
    <r>
      <rPr>
        <sz val="10"/>
        <rFont val="Arial"/>
        <family val="2"/>
      </rPr>
      <t>LIFEPAK 15 NIBP Hose, 9' coiled</t>
    </r>
  </si>
  <si>
    <r>
      <rPr>
        <sz val="10"/>
        <rFont val="Arial"/>
        <family val="2"/>
      </rPr>
      <t>21330-000996</t>
    </r>
  </si>
  <si>
    <r>
      <rPr>
        <sz val="10"/>
        <rFont val="Arial"/>
        <family val="2"/>
      </rPr>
      <t>ASSY-LP20 DOCKING STATION</t>
    </r>
  </si>
  <si>
    <r>
      <rPr>
        <sz val="10"/>
        <rFont val="Arial"/>
        <family val="2"/>
      </rPr>
      <t>21330-001024</t>
    </r>
  </si>
  <si>
    <r>
      <rPr>
        <sz val="10"/>
        <rFont val="Arial"/>
        <family val="2"/>
      </rPr>
      <t>ADAPTER ASSY-ELECTRODE,HARD PADDLE,PAD PRINTED</t>
    </r>
  </si>
  <si>
    <r>
      <rPr>
        <sz val="10"/>
        <rFont val="Arial"/>
        <family val="2"/>
      </rPr>
      <t>21330-001058</t>
    </r>
  </si>
  <si>
    <r>
      <rPr>
        <sz val="10"/>
        <rFont val="Arial"/>
        <family val="2"/>
      </rPr>
      <t>21330-001176</t>
    </r>
  </si>
  <si>
    <r>
      <rPr>
        <sz val="10"/>
        <rFont val="Arial"/>
        <family val="2"/>
      </rPr>
      <t>LP15 Lithium-ion Battery 5.7 amp hrs</t>
    </r>
  </si>
  <si>
    <r>
      <rPr>
        <sz val="10"/>
        <rFont val="Arial"/>
        <family val="2"/>
      </rPr>
      <t>21330-001357</t>
    </r>
  </si>
  <si>
    <r>
      <rPr>
        <sz val="10"/>
        <rFont val="Arial"/>
        <family val="2"/>
      </rPr>
      <t>LIFEPAK 15 In-service Video - DVD format</t>
    </r>
  </si>
  <si>
    <r>
      <rPr>
        <sz val="10"/>
        <rFont val="Arial"/>
        <family val="2"/>
      </rPr>
      <t>21330-001365</t>
    </r>
  </si>
  <si>
    <r>
      <rPr>
        <sz val="10"/>
        <rFont val="Arial"/>
        <family val="2"/>
      </rPr>
      <t>Test load (for use with QUIK COMBO therapy cable)</t>
    </r>
  </si>
  <si>
    <r>
      <rPr>
        <sz val="10"/>
        <rFont val="Arial"/>
        <family val="2"/>
      </rPr>
      <t>21340-000706</t>
    </r>
  </si>
  <si>
    <r>
      <rPr>
        <sz val="10"/>
        <rFont val="Arial"/>
        <family val="2"/>
      </rPr>
      <t>LIFENET PC Gateway</t>
    </r>
  </si>
  <si>
    <r>
      <rPr>
        <sz val="10"/>
        <rFont val="Arial"/>
        <family val="2"/>
      </rPr>
      <t>21576-000074</t>
    </r>
  </si>
  <si>
    <r>
      <rPr>
        <sz val="10"/>
        <rFont val="Arial"/>
        <family val="2"/>
      </rPr>
      <t>LUCAS Stabilization Strap</t>
    </r>
  </si>
  <si>
    <r>
      <rPr>
        <sz val="10"/>
        <rFont val="Arial"/>
        <family val="2"/>
      </rPr>
      <t>21576-000075</t>
    </r>
  </si>
  <si>
    <r>
      <rPr>
        <sz val="10"/>
        <rFont val="Arial"/>
        <family val="2"/>
      </rPr>
      <t>LUCAS Stabilization Strap (4 pack)</t>
    </r>
  </si>
  <si>
    <r>
      <rPr>
        <sz val="10"/>
        <rFont val="Arial"/>
        <family val="2"/>
      </rPr>
      <t>21996-000044</t>
    </r>
  </si>
  <si>
    <r>
      <rPr>
        <sz val="10"/>
        <rFont val="Arial"/>
        <family val="2"/>
      </rPr>
      <t>LUCAS Back Plate</t>
    </r>
  </si>
  <si>
    <r>
      <rPr>
        <sz val="10"/>
        <rFont val="Arial"/>
        <family val="2"/>
      </rPr>
      <t>21996-000061</t>
    </r>
  </si>
  <si>
    <r>
      <rPr>
        <sz val="10"/>
        <rFont val="Arial"/>
        <family val="2"/>
      </rPr>
      <t>LUCAS 1 Extention Hose</t>
    </r>
  </si>
  <si>
    <r>
      <rPr>
        <sz val="10"/>
        <rFont val="Arial"/>
        <family val="2"/>
      </rPr>
      <t>21996-000073</t>
    </r>
  </si>
  <si>
    <r>
      <rPr>
        <sz val="10"/>
        <rFont val="Arial"/>
        <family val="2"/>
      </rPr>
      <t>21996-000081</t>
    </r>
  </si>
  <si>
    <r>
      <rPr>
        <sz val="10"/>
        <rFont val="Arial"/>
        <family val="2"/>
      </rPr>
      <t>21996-000082</t>
    </r>
  </si>
  <si>
    <r>
      <rPr>
        <sz val="10"/>
        <rFont val="Arial"/>
        <family val="2"/>
      </rPr>
      <t>21996-000085</t>
    </r>
  </si>
  <si>
    <r>
      <rPr>
        <sz val="10"/>
        <rFont val="Arial"/>
        <family val="2"/>
      </rPr>
      <t>21996-000086</t>
    </r>
  </si>
  <si>
    <r>
      <rPr>
        <sz val="10"/>
        <rFont val="Arial"/>
        <family val="2"/>
      </rPr>
      <t>21996-000092</t>
    </r>
  </si>
  <si>
    <r>
      <rPr>
        <sz val="10"/>
        <rFont val="Arial"/>
        <family val="2"/>
      </rPr>
      <t>21996-000093</t>
    </r>
  </si>
  <si>
    <r>
      <rPr>
        <sz val="10"/>
        <rFont val="Arial"/>
        <family val="2"/>
      </rPr>
      <t>21996-000094</t>
    </r>
  </si>
  <si>
    <r>
      <rPr>
        <sz val="10"/>
        <rFont val="Arial"/>
        <family val="2"/>
      </rPr>
      <t>21996-000095</t>
    </r>
  </si>
  <si>
    <r>
      <rPr>
        <sz val="10"/>
        <rFont val="Arial"/>
        <family val="2"/>
      </rPr>
      <t>26500-000036</t>
    </r>
  </si>
  <si>
    <r>
      <rPr>
        <sz val="10"/>
        <rFont val="Arial"/>
        <family val="2"/>
      </rPr>
      <t>26500-000037</t>
    </r>
  </si>
  <si>
    <r>
      <rPr>
        <sz val="10"/>
        <rFont val="Arial"/>
        <family val="2"/>
      </rPr>
      <t>26500-000185</t>
    </r>
  </si>
  <si>
    <r>
      <rPr>
        <sz val="10"/>
        <rFont val="Arial"/>
        <family val="2"/>
      </rPr>
      <t>26500-000213</t>
    </r>
  </si>
  <si>
    <r>
      <rPr>
        <sz val="10"/>
        <rFont val="Arial"/>
        <family val="2"/>
      </rPr>
      <t>26500-000234</t>
    </r>
  </si>
  <si>
    <r>
      <rPr>
        <sz val="10"/>
        <rFont val="Arial"/>
        <family val="2"/>
      </rPr>
      <t>26500-000942</t>
    </r>
  </si>
  <si>
    <r>
      <rPr>
        <sz val="10"/>
        <rFont val="Arial"/>
        <family val="2"/>
      </rPr>
      <t>26500-001008</t>
    </r>
  </si>
  <si>
    <r>
      <rPr>
        <sz val="10"/>
        <rFont val="Arial"/>
        <family val="2"/>
      </rPr>
      <t>26500-001156</t>
    </r>
  </si>
  <si>
    <r>
      <rPr>
        <sz val="10"/>
        <rFont val="Arial"/>
        <family val="2"/>
      </rPr>
      <t>26500-001421</t>
    </r>
  </si>
  <si>
    <r>
      <rPr>
        <sz val="10"/>
        <rFont val="Arial"/>
        <family val="2"/>
      </rPr>
      <t>26500-002040</t>
    </r>
  </si>
  <si>
    <r>
      <rPr>
        <sz val="10"/>
        <rFont val="Arial"/>
        <family val="2"/>
      </rPr>
      <t>Quik reference Instruction Card for AED and CPR instruction</t>
    </r>
  </si>
  <si>
    <r>
      <rPr>
        <sz val="10"/>
        <rFont val="Arial"/>
        <family val="2"/>
      </rPr>
      <t>26500-002156</t>
    </r>
  </si>
  <si>
    <r>
      <rPr>
        <sz val="10"/>
        <rFont val="Arial"/>
        <family val="2"/>
      </rPr>
      <t>26500-002408</t>
    </r>
  </si>
  <si>
    <r>
      <rPr>
        <sz val="10"/>
        <rFont val="Arial"/>
        <family val="2"/>
      </rPr>
      <t>LIFEPAK 15 Operating Instructions</t>
    </r>
  </si>
  <si>
    <r>
      <rPr>
        <sz val="10"/>
        <rFont val="Arial"/>
        <family val="2"/>
      </rPr>
      <t>26500-002481</t>
    </r>
  </si>
  <si>
    <r>
      <rPr>
        <sz val="10"/>
        <rFont val="Arial"/>
        <family val="2"/>
      </rPr>
      <t>26500-003084</t>
    </r>
  </si>
  <si>
    <r>
      <rPr>
        <sz val="10"/>
        <rFont val="Arial"/>
        <family val="2"/>
      </rPr>
      <t>26500-003434</t>
    </r>
  </si>
  <si>
    <r>
      <rPr>
        <sz val="10"/>
        <rFont val="Arial"/>
        <family val="2"/>
      </rPr>
      <t>26500-003716</t>
    </r>
  </si>
  <si>
    <r>
      <rPr>
        <sz val="10"/>
        <rFont val="Arial"/>
        <family val="2"/>
      </rPr>
      <t>26996-000014</t>
    </r>
  </si>
  <si>
    <r>
      <rPr>
        <sz val="10"/>
        <rFont val="Arial"/>
        <family val="2"/>
      </rPr>
      <t>44500-000001</t>
    </r>
  </si>
  <si>
    <r>
      <rPr>
        <sz val="10"/>
        <rFont val="Arial"/>
        <family val="2"/>
      </rPr>
      <t>44500-000003</t>
    </r>
  </si>
  <si>
    <r>
      <rPr>
        <sz val="10"/>
        <rFont val="Arial"/>
        <family val="2"/>
      </rPr>
      <t>70507-000061</t>
    </r>
  </si>
  <si>
    <r>
      <rPr>
        <sz val="10"/>
        <rFont val="Arial"/>
        <family val="2"/>
      </rPr>
      <t>LIFEPAK 20e Defibrillator/Monitor</t>
    </r>
  </si>
  <si>
    <r>
      <rPr>
        <sz val="10"/>
        <rFont val="Arial"/>
        <family val="2"/>
      </rPr>
      <t>70507-000080</t>
    </r>
  </si>
  <si>
    <r>
      <rPr>
        <sz val="10"/>
        <rFont val="Arial"/>
        <family val="2"/>
      </rPr>
      <t>LIFEPAK 20e Defibrillator/Monitor with Pacing Package</t>
    </r>
  </si>
  <si>
    <r>
      <rPr>
        <sz val="10"/>
        <rFont val="Arial"/>
        <family val="2"/>
      </rPr>
      <t>70507-000081</t>
    </r>
  </si>
  <si>
    <r>
      <rPr>
        <sz val="10"/>
        <rFont val="Arial"/>
        <family val="2"/>
      </rPr>
      <t>LIFEPAK 20e Defibrillator/Monitor with Pacing and SpO2 Package (Masimo and Legacy Nellcor enabled))</t>
    </r>
  </si>
  <si>
    <r>
      <rPr>
        <sz val="10"/>
        <rFont val="Arial"/>
        <family val="2"/>
      </rPr>
      <t>70507-000091</t>
    </r>
  </si>
  <si>
    <r>
      <rPr>
        <sz val="10"/>
        <rFont val="Arial"/>
        <family val="2"/>
      </rPr>
      <t>LIFEPAK 20e Defibrillator/Monitor with Pacing and SpO2 Package (Masimo)</t>
    </r>
  </si>
  <si>
    <r>
      <rPr>
        <sz val="10"/>
        <rFont val="Arial"/>
        <family val="2"/>
      </rPr>
      <t>80403-000148</t>
    </r>
  </si>
  <si>
    <r>
      <rPr>
        <sz val="10"/>
        <rFont val="Arial"/>
        <family val="2"/>
      </rPr>
      <t>80403-000149</t>
    </r>
  </si>
  <si>
    <r>
      <rPr>
        <sz val="10"/>
        <rFont val="Arial"/>
        <family val="2"/>
      </rPr>
      <t>80427-000134</t>
    </r>
  </si>
  <si>
    <r>
      <rPr>
        <sz val="10"/>
        <rFont val="Arial"/>
        <family val="2"/>
      </rPr>
      <t>80514-000263</t>
    </r>
  </si>
  <si>
    <r>
      <rPr>
        <sz val="10"/>
        <rFont val="Arial"/>
        <family val="2"/>
      </rPr>
      <t>80515-000002</t>
    </r>
  </si>
  <si>
    <r>
      <rPr>
        <sz val="10"/>
        <rFont val="Arial"/>
        <family val="2"/>
      </rPr>
      <t>80596-000003</t>
    </r>
  </si>
  <si>
    <r>
      <rPr>
        <sz val="10"/>
        <rFont val="Arial"/>
        <family val="2"/>
      </rPr>
      <t>TrueCPR Coaching Device</t>
    </r>
  </si>
  <si>
    <r>
      <rPr>
        <sz val="10"/>
        <rFont val="Arial"/>
        <family val="2"/>
      </rPr>
      <t>81700-000001</t>
    </r>
  </si>
  <si>
    <r>
      <rPr>
        <sz val="10"/>
        <rFont val="Arial"/>
        <family val="2"/>
      </rPr>
      <t>Bundle: LIFEPAK 15 w/ ACPA (Trending, Masimo SpO2, SpCO, SpMet, NIBP, 12- Lead ECG, EtCO2, 2 IP Channels)</t>
    </r>
  </si>
  <si>
    <r>
      <rPr>
        <sz val="10"/>
        <rFont val="Arial"/>
        <family val="2"/>
      </rPr>
      <t>81700-000002</t>
    </r>
  </si>
  <si>
    <r>
      <rPr>
        <sz val="10"/>
        <rFont val="Arial"/>
        <family val="2"/>
      </rPr>
      <t>Bundle: LIFEPAK 15 w/ ACPA (Trending, SpO2, SpCO, NIBP, 12-Lead ECG, EtCO2, BT, Temp)</t>
    </r>
  </si>
  <si>
    <r>
      <rPr>
        <sz val="10"/>
        <rFont val="Arial"/>
        <family val="2"/>
      </rPr>
      <t>81700-000003</t>
    </r>
  </si>
  <si>
    <r>
      <rPr>
        <sz val="10"/>
        <rFont val="Arial"/>
        <family val="2"/>
      </rPr>
      <t>Bundle: LIFEPAK 15 w/ ACPA (Trending, Masimo SpO2, NIBP, EtCO2)</t>
    </r>
  </si>
  <si>
    <r>
      <rPr>
        <sz val="10"/>
        <rFont val="Arial"/>
        <family val="2"/>
      </rPr>
      <t>81700-000004</t>
    </r>
  </si>
  <si>
    <r>
      <rPr>
        <sz val="10"/>
        <rFont val="Arial"/>
        <family val="2"/>
      </rPr>
      <t>Bundle: LIFEPAK 15 w/ ACPA (Trending, Masimo SpO2, SpCO, NIBP, 12-Lead ECG, EtCO2, BT)</t>
    </r>
  </si>
  <si>
    <r>
      <rPr>
        <sz val="10"/>
        <rFont val="Arial"/>
        <family val="2"/>
      </rPr>
      <t>81700-000005</t>
    </r>
  </si>
  <si>
    <r>
      <rPr>
        <sz val="10"/>
        <rFont val="Arial"/>
        <family val="2"/>
      </rPr>
      <t>Bundle: LIFEPAK 15 w/ ACPA (Trending, Masimo SpO2, EtCO2, BT)</t>
    </r>
  </si>
  <si>
    <r>
      <rPr>
        <sz val="10"/>
        <rFont val="Arial"/>
        <family val="2"/>
      </rPr>
      <t>81700-000006</t>
    </r>
  </si>
  <si>
    <r>
      <rPr>
        <sz val="10"/>
        <rFont val="Arial"/>
        <family val="2"/>
      </rPr>
      <t>Bundle: LIFEPAK 15 w/ ACPA (Trending, Masimo SpO2, SpCO, SpMet, NIBP, 12- Lead ECG , EtCO2, 2 IP Channels)</t>
    </r>
  </si>
  <si>
    <r>
      <rPr>
        <sz val="10"/>
        <rFont val="Arial"/>
        <family val="2"/>
      </rPr>
      <t>81700-000007</t>
    </r>
  </si>
  <si>
    <r>
      <rPr>
        <sz val="10"/>
        <rFont val="Arial"/>
        <family val="2"/>
      </rPr>
      <t>Bundle: LIFEPAK 15 w/ ACPA (Standard)</t>
    </r>
  </si>
  <si>
    <r>
      <rPr>
        <sz val="10"/>
        <rFont val="Arial"/>
        <family val="2"/>
      </rPr>
      <t>81701-000001</t>
    </r>
  </si>
  <si>
    <r>
      <rPr>
        <sz val="10"/>
        <rFont val="Arial"/>
        <family val="2"/>
      </rPr>
      <t>81701-000002</t>
    </r>
  </si>
  <si>
    <r>
      <rPr>
        <sz val="10"/>
        <rFont val="Arial"/>
        <family val="2"/>
      </rPr>
      <t>81701-000003</t>
    </r>
  </si>
  <si>
    <r>
      <rPr>
        <sz val="10"/>
        <rFont val="Arial"/>
        <family val="2"/>
      </rPr>
      <t>81701-000004</t>
    </r>
  </si>
  <si>
    <r>
      <rPr>
        <sz val="10"/>
        <rFont val="Arial"/>
        <family val="2"/>
      </rPr>
      <t>81701-000005</t>
    </r>
  </si>
  <si>
    <r>
      <rPr>
        <sz val="10"/>
        <rFont val="Arial"/>
        <family val="2"/>
      </rPr>
      <t>81701-000006</t>
    </r>
  </si>
  <si>
    <r>
      <rPr>
        <sz val="10"/>
        <rFont val="Arial"/>
        <family val="2"/>
      </rPr>
      <t>81701-000007</t>
    </r>
  </si>
  <si>
    <r>
      <rPr>
        <sz val="10"/>
        <rFont val="Arial"/>
        <family val="2"/>
      </rPr>
      <t>81701-000008</t>
    </r>
  </si>
  <si>
    <r>
      <rPr>
        <sz val="10"/>
        <rFont val="Arial"/>
        <family val="2"/>
      </rPr>
      <t>99425-000023</t>
    </r>
  </si>
  <si>
    <r>
      <rPr>
        <sz val="10"/>
        <rFont val="Arial"/>
        <family val="2"/>
      </rPr>
      <t>LIFEPAK 1000 Graphical Display Standard Setup w/carry case, battery &amp; electrodes</t>
    </r>
  </si>
  <si>
    <r>
      <rPr>
        <sz val="10"/>
        <rFont val="Arial"/>
        <family val="2"/>
      </rPr>
      <t>99425-000025</t>
    </r>
  </si>
  <si>
    <r>
      <rPr>
        <sz val="10"/>
        <rFont val="Arial"/>
        <family val="2"/>
      </rPr>
      <t>LIFEPAK 1000 ECG Display, Standard Setup w/carry case, battery &amp; electrodes</t>
    </r>
  </si>
  <si>
    <r>
      <rPr>
        <sz val="10"/>
        <rFont val="Arial"/>
        <family val="2"/>
      </rPr>
      <t>99576-000020</t>
    </r>
  </si>
  <si>
    <r>
      <rPr>
        <sz val="10"/>
        <rFont val="Arial"/>
        <family val="2"/>
      </rPr>
      <t>99576-000024</t>
    </r>
  </si>
  <si>
    <r>
      <rPr>
        <sz val="10"/>
        <rFont val="Arial"/>
        <family val="2"/>
      </rPr>
      <t>99576-000042</t>
    </r>
  </si>
  <si>
    <r>
      <rPr>
        <sz val="10"/>
        <rFont val="Arial"/>
        <family val="2"/>
      </rPr>
      <t>99576-000043</t>
    </r>
  </si>
  <si>
    <r>
      <rPr>
        <sz val="10"/>
        <rFont val="Arial"/>
        <family val="2"/>
      </rPr>
      <t>99577-001368</t>
    </r>
  </si>
  <si>
    <r>
      <rPr>
        <sz val="10"/>
        <rFont val="Arial"/>
        <family val="2"/>
      </rPr>
      <t>LIFEPAK 15 Trending, 12-Lead ECG, Bluetooth</t>
    </r>
  </si>
  <si>
    <r>
      <rPr>
        <sz val="10"/>
        <rFont val="Arial"/>
        <family val="2"/>
      </rPr>
      <t>99577-001372</t>
    </r>
  </si>
  <si>
    <r>
      <rPr>
        <sz val="10"/>
        <rFont val="Arial"/>
        <family val="2"/>
      </rPr>
      <t>LIFEPAK 15 Trending, Masimo SpO2, SpCO, SpMet, NIBP, 12-Lead ECG, EtCO2, 2 Invasive Pressure Channels, Bluetooth</t>
    </r>
  </si>
  <si>
    <r>
      <rPr>
        <sz val="10"/>
        <rFont val="Arial"/>
        <family val="2"/>
      </rPr>
      <t>99577-001373</t>
    </r>
  </si>
  <si>
    <r>
      <rPr>
        <sz val="10"/>
        <rFont val="Arial"/>
        <family val="2"/>
      </rPr>
      <t>LIFEPAK 15 Trending, SpO2, SpCO, SpMet, NIBP, 12-Lead ECG, EtCO2, Bluetooth, Temp</t>
    </r>
  </si>
  <si>
    <r>
      <rPr>
        <sz val="10"/>
        <rFont val="Arial"/>
        <family val="2"/>
      </rPr>
      <t>99577-001588</t>
    </r>
  </si>
  <si>
    <r>
      <rPr>
        <sz val="10"/>
        <rFont val="Arial"/>
        <family val="2"/>
      </rPr>
      <t>LIFEPAK 15 Trending, Masimo SpO2, SpCO, SpMet, NIBP, 12-Lead ECG, EtCO2, Bluetooth</t>
    </r>
  </si>
  <si>
    <r>
      <rPr>
        <sz val="10"/>
        <rFont val="Arial"/>
        <family val="2"/>
      </rPr>
      <t>99577-001930</t>
    </r>
  </si>
  <si>
    <r>
      <rPr>
        <sz val="10"/>
        <rFont val="Arial"/>
        <family val="2"/>
      </rPr>
      <t>LIFEPAK 15 Standard</t>
    </r>
  </si>
  <si>
    <r>
      <rPr>
        <sz val="10"/>
        <rFont val="Arial"/>
        <family val="2"/>
      </rPr>
      <t>99577-001931</t>
    </r>
  </si>
  <si>
    <r>
      <rPr>
        <sz val="10"/>
        <rFont val="Arial"/>
        <family val="2"/>
      </rPr>
      <t>LIFEPAK 15 Trending, Masimo SpO2, SpCO, NIBP</t>
    </r>
  </si>
  <si>
    <r>
      <rPr>
        <sz val="10"/>
        <rFont val="Arial"/>
        <family val="2"/>
      </rPr>
      <t>99577-001932</t>
    </r>
  </si>
  <si>
    <r>
      <rPr>
        <sz val="10"/>
        <rFont val="Arial"/>
        <family val="2"/>
      </rPr>
      <t>LIFEPAK 15 Trending, Masimo SpO2, NIBP,EtCO2</t>
    </r>
  </si>
  <si>
    <r>
      <rPr>
        <sz val="10"/>
        <rFont val="Arial"/>
        <family val="2"/>
      </rPr>
      <t>99577-001933</t>
    </r>
  </si>
  <si>
    <r>
      <rPr>
        <sz val="10"/>
        <rFont val="Arial"/>
        <family val="2"/>
      </rPr>
      <t>LIFEPAK 15 Trending, Masimo SpO2, NIBP,12-Lead</t>
    </r>
  </si>
  <si>
    <r>
      <rPr>
        <sz val="10"/>
        <rFont val="Arial"/>
        <family val="2"/>
      </rPr>
      <t>99577-001934</t>
    </r>
  </si>
  <si>
    <r>
      <rPr>
        <sz val="10"/>
        <rFont val="Arial"/>
        <family val="2"/>
      </rPr>
      <t>LIFEPAK 15 Trending, Masimo SpO2, NIBP, 12-Lead, EtCO2</t>
    </r>
  </si>
  <si>
    <r>
      <rPr>
        <sz val="10"/>
        <rFont val="Arial"/>
        <family val="2"/>
      </rPr>
      <t>99577-001935</t>
    </r>
  </si>
  <si>
    <r>
      <rPr>
        <sz val="10"/>
        <rFont val="Arial"/>
        <family val="2"/>
      </rPr>
      <t>LIFEPAK 15 Trending, Masimo SpO2, SpCO, NIBP, 12-Lead, EtCO2</t>
    </r>
  </si>
  <si>
    <r>
      <rPr>
        <sz val="10"/>
        <rFont val="Arial"/>
        <family val="2"/>
      </rPr>
      <t>99577-001936</t>
    </r>
  </si>
  <si>
    <r>
      <rPr>
        <sz val="10"/>
        <rFont val="Arial"/>
        <family val="2"/>
      </rPr>
      <t>LIFEPAK 15 Trending, Masimo SpO2, SpCO, SpMet NIBP, 12-Lead, EtCO2</t>
    </r>
  </si>
  <si>
    <r>
      <rPr>
        <sz val="10"/>
        <rFont val="Arial"/>
        <family val="2"/>
      </rPr>
      <t>99577-001937</t>
    </r>
  </si>
  <si>
    <r>
      <rPr>
        <sz val="10"/>
        <rFont val="Arial"/>
        <family val="2"/>
      </rPr>
      <t>LIFEPAK 15 Trending, Masimo SpO2, SpCO, SpMet, NIBP, 12-Lead, EtCO2, 2 Invasive Pressure Channels</t>
    </r>
  </si>
  <si>
    <r>
      <rPr>
        <sz val="10"/>
        <rFont val="Arial"/>
        <family val="2"/>
      </rPr>
      <t>99577-001938</t>
    </r>
  </si>
  <si>
    <r>
      <rPr>
        <sz val="10"/>
        <rFont val="Arial"/>
        <family val="2"/>
      </rPr>
      <t>LIFEPAK 15 Trending, SpO2, SpCO, NIBP, 12-Lead ECG, EtCO2, Temperature</t>
    </r>
  </si>
  <si>
    <r>
      <rPr>
        <sz val="10"/>
        <rFont val="Arial"/>
        <family val="2"/>
      </rPr>
      <t>99577-001939</t>
    </r>
  </si>
  <si>
    <r>
      <rPr>
        <sz val="10"/>
        <rFont val="Arial"/>
        <family val="2"/>
      </rPr>
      <t>LIFEPAK 15 Bluetooth</t>
    </r>
  </si>
  <si>
    <r>
      <rPr>
        <sz val="10"/>
        <rFont val="Arial"/>
        <family val="2"/>
      </rPr>
      <t>99577-001941</t>
    </r>
  </si>
  <si>
    <r>
      <rPr>
        <sz val="10"/>
        <rFont val="Arial"/>
        <family val="2"/>
      </rPr>
      <t>LIFEPAK 15 Nellcor and Masimo SpO2, Bluetooth</t>
    </r>
  </si>
  <si>
    <r>
      <rPr>
        <sz val="10"/>
        <rFont val="Arial"/>
        <family val="2"/>
      </rPr>
      <t>99577-001943</t>
    </r>
  </si>
  <si>
    <r>
      <rPr>
        <sz val="10"/>
        <rFont val="Arial"/>
        <family val="2"/>
      </rPr>
      <t>LIFEPAK 15 Trending, Masimo SpO2, EtCO2, 12-Lead ECG, Bluetooth</t>
    </r>
  </si>
  <si>
    <r>
      <rPr>
        <sz val="10"/>
        <rFont val="Arial"/>
        <family val="2"/>
      </rPr>
      <t>99577-001944</t>
    </r>
  </si>
  <si>
    <r>
      <rPr>
        <sz val="10"/>
        <rFont val="Arial"/>
        <family val="2"/>
      </rPr>
      <t>LIFEPAK 15 Trending, Masimo SpO2, EtCO2, Bluetooth</t>
    </r>
  </si>
  <si>
    <r>
      <rPr>
        <sz val="10"/>
        <rFont val="Arial"/>
        <family val="2"/>
      </rPr>
      <t>99577-001945</t>
    </r>
  </si>
  <si>
    <r>
      <rPr>
        <sz val="10"/>
        <rFont val="Arial"/>
        <family val="2"/>
      </rPr>
      <t>LIFEPAK 15 Trending, Masimo SpO2, NIBP, Bluetooth</t>
    </r>
  </si>
  <si>
    <r>
      <rPr>
        <sz val="10"/>
        <rFont val="Arial"/>
        <family val="2"/>
      </rPr>
      <t>99577-001946</t>
    </r>
  </si>
  <si>
    <r>
      <rPr>
        <sz val="10"/>
        <rFont val="Arial"/>
        <family val="2"/>
      </rPr>
      <t>LIFEPAK 15 Trending, Nellcor and Masimo SpO2, NIBP, Bluetooth</t>
    </r>
  </si>
  <si>
    <r>
      <rPr>
        <sz val="10"/>
        <rFont val="Arial"/>
        <family val="2"/>
      </rPr>
      <t>99577-001947</t>
    </r>
  </si>
  <si>
    <r>
      <rPr>
        <sz val="10"/>
        <rFont val="Arial"/>
        <family val="2"/>
      </rPr>
      <t>LIFEPAK 15 Trending, Masimo SpO2, NIBP, 2 Invasive Pressure Channels, Bluetooth</t>
    </r>
  </si>
  <si>
    <r>
      <rPr>
        <sz val="10"/>
        <rFont val="Arial"/>
        <family val="2"/>
      </rPr>
      <t>99577-001948</t>
    </r>
  </si>
  <si>
    <r>
      <rPr>
        <sz val="10"/>
        <rFont val="Arial"/>
        <family val="2"/>
      </rPr>
      <t>LIFEPAK 15 Trending, Nellcor and Masimo SpO2, NIBP, 2 Invasive Pressure Channels, Bluetooth</t>
    </r>
  </si>
  <si>
    <r>
      <rPr>
        <sz val="10"/>
        <rFont val="Arial"/>
        <family val="2"/>
      </rPr>
      <t>99577-001950</t>
    </r>
  </si>
  <si>
    <r>
      <rPr>
        <sz val="10"/>
        <rFont val="Arial"/>
        <family val="2"/>
      </rPr>
      <t>LIFEPAK 15 Trending, Masimo SpO2, NIBP, EtCO2, Bluetooth</t>
    </r>
  </si>
  <si>
    <r>
      <rPr>
        <sz val="10"/>
        <rFont val="Arial"/>
        <family val="2"/>
      </rPr>
      <t>99577-001951</t>
    </r>
  </si>
  <si>
    <r>
      <rPr>
        <sz val="10"/>
        <rFont val="Arial"/>
        <family val="2"/>
      </rPr>
      <t>LIFEPAK 15 Trending, Nellcor and Masimo SpO2, NIBP, EtCO2, Bluetooth</t>
    </r>
  </si>
  <si>
    <r>
      <rPr>
        <sz val="10"/>
        <rFont val="Arial"/>
        <family val="2"/>
      </rPr>
      <t>99577-001952</t>
    </r>
  </si>
  <si>
    <r>
      <rPr>
        <sz val="10"/>
        <rFont val="Arial"/>
        <family val="2"/>
      </rPr>
      <t>LIFEPAK 15 Trending, Masimo SpO2, SpCO, NIBP, EtCO2, Bluetooth</t>
    </r>
  </si>
  <si>
    <r>
      <rPr>
        <sz val="10"/>
        <rFont val="Arial"/>
        <family val="2"/>
      </rPr>
      <t>99577-001953</t>
    </r>
  </si>
  <si>
    <r>
      <rPr>
        <sz val="10"/>
        <rFont val="Arial"/>
        <family val="2"/>
      </rPr>
      <t>LIFEPAK 15 Trending, Masimo SpO2, NIBP, 12-Lead ECG, Bluetooth</t>
    </r>
  </si>
  <si>
    <r>
      <rPr>
        <sz val="10"/>
        <rFont val="Arial"/>
        <family val="2"/>
      </rPr>
      <t>99577-001955</t>
    </r>
  </si>
  <si>
    <r>
      <rPr>
        <sz val="10"/>
        <rFont val="Arial"/>
        <family val="2"/>
      </rPr>
      <t>LIFEPAK 15 Trending, Masimo SpO2, NIBP, 12-Lead ECG, EtCO2, Bluetooth</t>
    </r>
  </si>
  <si>
    <r>
      <rPr>
        <sz val="10"/>
        <rFont val="Arial"/>
        <family val="2"/>
      </rPr>
      <t>99577-001956</t>
    </r>
  </si>
  <si>
    <r>
      <rPr>
        <sz val="10"/>
        <rFont val="Arial"/>
        <family val="2"/>
      </rPr>
      <t>LIFEPAK 15 Trending, SpO2,  NIBP, 12-Lead ECG, EtCO2, Bluetooth, Temp</t>
    </r>
  </si>
  <si>
    <r>
      <rPr>
        <sz val="10"/>
        <rFont val="Arial"/>
        <family val="2"/>
      </rPr>
      <t>99577-001957</t>
    </r>
  </si>
  <si>
    <r>
      <rPr>
        <sz val="10"/>
        <rFont val="Arial"/>
        <family val="2"/>
      </rPr>
      <t>LIFEPAK 15 Trending, Masimo SpO2, SpCO, NIBP, 12-Lead ECG, EtCO2, Bluetooth</t>
    </r>
  </si>
  <si>
    <r>
      <rPr>
        <sz val="10"/>
        <rFont val="Arial"/>
        <family val="2"/>
      </rPr>
      <t>99577-001958</t>
    </r>
  </si>
  <si>
    <r>
      <rPr>
        <sz val="10"/>
        <rFont val="Arial"/>
        <family val="2"/>
      </rPr>
      <t>LIFEPAK 15 Trending, SpO2, SpCO, NIBP, 12-Lead ECG, EtCO2,Bluetooth, Temp</t>
    </r>
  </si>
  <si>
    <r>
      <rPr>
        <sz val="10"/>
        <rFont val="Arial"/>
        <family val="2"/>
      </rPr>
      <t>99577-001959</t>
    </r>
  </si>
  <si>
    <r>
      <rPr>
        <sz val="10"/>
        <rFont val="Arial"/>
        <family val="2"/>
      </rPr>
      <t>LIFEPAK 15 Trending, Masimo SpO2, NIBP, EtCO2, 2 Invasive Pressure Channels, Bluetooth</t>
    </r>
  </si>
  <si>
    <r>
      <rPr>
        <sz val="10"/>
        <rFont val="Arial"/>
        <family val="2"/>
      </rPr>
      <t>99577-001960</t>
    </r>
  </si>
  <si>
    <r>
      <rPr>
        <sz val="10"/>
        <rFont val="Arial"/>
        <family val="2"/>
      </rPr>
      <t>LIFEPAK 15 Trending, Masimo SpO2, NIBP, 12-Lead ECG, EtCO2, 2 Invasive Pressure Channels, Bluetooth</t>
    </r>
  </si>
  <si>
    <r>
      <rPr>
        <sz val="10"/>
        <rFont val="Arial"/>
        <family val="2"/>
      </rPr>
      <t>99577-001962</t>
    </r>
  </si>
  <si>
    <r>
      <rPr>
        <sz val="10"/>
        <rFont val="Arial"/>
        <family val="2"/>
      </rPr>
      <t>LIFEPAK 15 Trending, Masimo SpO2, SpCO, NIBP, 12-Lead ECG, EtCO2, 2 Invasive Pressure Channels, Bluetooth</t>
    </r>
  </si>
  <si>
    <r>
      <rPr>
        <sz val="10"/>
        <rFont val="Arial"/>
        <family val="2"/>
      </rPr>
      <t>99577-001963</t>
    </r>
  </si>
  <si>
    <r>
      <rPr>
        <sz val="10"/>
        <rFont val="Arial"/>
        <family val="2"/>
      </rPr>
      <t>LIFEPAK 15 Trending, Nellcor and Masimo SpO2, NIBP, 12-Lead ECG, EtCO2, 2 Invasive Pressure Channels, Bluetooth</t>
    </r>
  </si>
  <si>
    <r>
      <rPr>
        <sz val="10"/>
        <rFont val="Arial"/>
        <family val="2"/>
      </rPr>
      <t>99577-001964</t>
    </r>
  </si>
  <si>
    <r>
      <rPr>
        <sz val="10"/>
        <rFont val="Arial"/>
        <family val="2"/>
      </rPr>
      <t>LIFEPAK 15 Trending, Nellcor and Masimo  SpO2, NIBP, 12-Lead ECG, EtCO2, Bluetooth</t>
    </r>
  </si>
  <si>
    <r>
      <rPr>
        <sz val="10"/>
        <rFont val="Arial"/>
        <family val="2"/>
      </rPr>
      <t>99577-001966</t>
    </r>
  </si>
  <si>
    <r>
      <rPr>
        <sz val="10"/>
        <rFont val="Arial"/>
        <family val="2"/>
      </rPr>
      <t>LIFEPAK 15 Trending, Nellcor and Masimo SpO2, NIBP, EtCO2, 2 Invasive Pressure Channels, Bluetooth</t>
    </r>
  </si>
  <si>
    <r>
      <rPr>
        <sz val="10"/>
        <rFont val="Arial"/>
        <family val="2"/>
      </rPr>
      <t>99996-000117</t>
    </r>
  </si>
  <si>
    <r>
      <rPr>
        <sz val="10"/>
        <rFont val="Arial"/>
        <family val="2"/>
      </rPr>
      <t>LP1000 Trainer</t>
    </r>
  </si>
  <si>
    <t>99512-001261</t>
  </si>
  <si>
    <t>99512-001262</t>
  </si>
  <si>
    <t>99512-001263</t>
  </si>
  <si>
    <t>99512-001264</t>
  </si>
  <si>
    <t>99512-001265</t>
  </si>
  <si>
    <t>99512-001266</t>
  </si>
  <si>
    <t>99512-001267</t>
  </si>
  <si>
    <t>99512-001268</t>
  </si>
  <si>
    <t>11141-000165</t>
  </si>
  <si>
    <t>11101-000021</t>
  </si>
  <si>
    <t>11512-000001</t>
  </si>
  <si>
    <t>21300-008152</t>
  </si>
  <si>
    <t>21300-008143</t>
  </si>
  <si>
    <t>11260-000047</t>
  </si>
  <si>
    <t>11512-000002</t>
  </si>
  <si>
    <t>11998-000320</t>
  </si>
  <si>
    <t>26500-003645</t>
  </si>
  <si>
    <t>11210-000047</t>
  </si>
  <si>
    <t>11210-000046</t>
  </si>
  <si>
    <t>11220-000093</t>
  </si>
  <si>
    <t>11250-000162</t>
  </si>
  <si>
    <t>11250-000147</t>
  </si>
  <si>
    <t>11250-000144</t>
  </si>
  <si>
    <t>11250-000140</t>
  </si>
  <si>
    <t>11250-000145</t>
  </si>
  <si>
    <t>11250-000139</t>
  </si>
  <si>
    <t>21250-000003</t>
  </si>
  <si>
    <t>11250-000141</t>
  </si>
  <si>
    <t>11250-000142</t>
  </si>
  <si>
    <t>11250-000178</t>
  </si>
  <si>
    <t>11141-000166</t>
  </si>
  <si>
    <t>11260-000048</t>
  </si>
  <si>
    <t>21250-000004</t>
  </si>
  <si>
    <t>LPCR2 Semi-automatic, WIFI,English, Bag</t>
  </si>
  <si>
    <t>LPCR2 Semi-automatic, WIFI,English, Handle</t>
  </si>
  <si>
    <t>LPCR2 Fully-automatic, WIFI,English, Bag</t>
  </si>
  <si>
    <t>LPCR2 Fully-automatic, WIFI,English, Handle</t>
  </si>
  <si>
    <t>LPCR2 Semi-automatic, WIFI,English-Spanish, Bag</t>
  </si>
  <si>
    <t>LPCR2 Semi-automatic, WIFI,English-Spanish, Handle</t>
  </si>
  <si>
    <t>LPCR2 Fully-automatic, WIFI,English-Spanish, Bag</t>
  </si>
  <si>
    <t>LPCR2 Fully-automatic, WIFI,English-Spanish, Handle</t>
  </si>
  <si>
    <t>Replacement Battery Kit</t>
  </si>
  <si>
    <t>Replacement Electrode Kit</t>
  </si>
  <si>
    <t xml:space="preserve">Replacement Lid Kit </t>
  </si>
  <si>
    <t xml:space="preserve">COVER, USB PORT, LPCR2 </t>
  </si>
  <si>
    <t xml:space="preserve">CABLE, USB2.0 A MALE TO MICRO-B, L 5.5FT    </t>
  </si>
  <si>
    <t xml:space="preserve">Carry Case Kit </t>
  </si>
  <si>
    <t xml:space="preserve">Handle Kit </t>
  </si>
  <si>
    <t xml:space="preserve">TAG,LOCAL EMERGENCY CONTACT NUMBER,911,MULTI </t>
  </si>
  <si>
    <t>New Wall Bracket - Green</t>
  </si>
  <si>
    <t>New Wall Bracket - White/Red</t>
  </si>
  <si>
    <t>KIT, SHIPPING, TRAINER, LPCR2, ENGLISH</t>
  </si>
  <si>
    <t>KIT, SHIPPING, DEMO, LPCR2, ENGLISH</t>
  </si>
  <si>
    <t>MANIKIN, TRAINER, LPCR2</t>
  </si>
  <si>
    <t>PADS, REPLACEMENT, TRAINER, LPCR2, 5 Sets</t>
  </si>
  <si>
    <t>TRAY, ELECTRODE, TRAINER, LPCR2</t>
  </si>
  <si>
    <t>ASSY, TRAY COVER WITH HANDLE, TRAINER, LPCR2</t>
  </si>
  <si>
    <t>DOOR, BATTERY, 3 PACK, TRAINER, LPCR2</t>
  </si>
  <si>
    <t>USB, BLUETOOTH, TRAINER, LPCR2</t>
  </si>
  <si>
    <t>USB, REPROGRAMMING, TRAINER, LPCR2, CR2T-1.0S</t>
  </si>
  <si>
    <t>Replacement Handle Kit</t>
  </si>
  <si>
    <t>BATTERY, D-CELL, TRAINER, LPCR2, Pack of 4</t>
  </si>
  <si>
    <t>ASSY, CARRY TOTE, TRAINER, LPCR2, ENGLISH</t>
  </si>
  <si>
    <t>ASSY, LID, LOCALIZED, TRAINER, LPCR2, ENGLISH</t>
  </si>
  <si>
    <r>
      <rPr>
        <sz val="10"/>
        <rFont val="Arial"/>
        <family val="2"/>
      </rPr>
      <t>NASPO17</t>
    </r>
    <r>
      <rPr>
        <sz val="11"/>
        <color theme="1"/>
        <rFont val="Calibri"/>
        <family val="2"/>
        <scheme val="minor"/>
      </rPr>
      <t/>
    </r>
  </si>
  <si>
    <t>11516-000091</t>
  </si>
  <si>
    <t>11576-000071</t>
  </si>
  <si>
    <t>11576-000094</t>
  </si>
  <si>
    <t>11996-000441</t>
  </si>
  <si>
    <t>11996-000443</t>
  </si>
  <si>
    <t>11996-000445</t>
  </si>
  <si>
    <t>11996-000447</t>
  </si>
  <si>
    <t>11996-000449</t>
  </si>
  <si>
    <t>11996-000451</t>
  </si>
  <si>
    <t>21996-000109</t>
  </si>
  <si>
    <t>21996-000110</t>
  </si>
  <si>
    <t>21996-000111</t>
  </si>
  <si>
    <t>21996-000112</t>
  </si>
  <si>
    <t>80514-000264</t>
  </si>
  <si>
    <t>80514-000309</t>
  </si>
  <si>
    <t>80514-000312</t>
  </si>
  <si>
    <t>80515-000127</t>
  </si>
  <si>
    <t>99576-000063</t>
  </si>
  <si>
    <t>99576-000083</t>
  </si>
  <si>
    <t>BUN-LUCAS3.1</t>
  </si>
  <si>
    <t>HeartSine SAM 360P AED Trainer</t>
  </si>
  <si>
    <t>LUCAS Carrying Case, Hard Shell</t>
  </si>
  <si>
    <t>Wall Cabinet, Rotaid Plus, With Alarm, White</t>
  </si>
  <si>
    <t>Wall Cabinet, Rotaid Plus, With Alarm, Red</t>
  </si>
  <si>
    <t>Wall Cabinet, Rotaid Solid Plus, with Alarm, White</t>
  </si>
  <si>
    <t>Wall Cabinet, Rotaid Solid Plus, with Alarm, Red</t>
  </si>
  <si>
    <t>Wall Cabinet, Rotaid Solid Plus, Heat, with Alarm, White</t>
  </si>
  <si>
    <t>Wall Cabinet, Rotaid Solid Plus, Heat, with Alarm, Red</t>
  </si>
  <si>
    <t>TITAN III -Wifi Gateway</t>
  </si>
  <si>
    <t xml:space="preserve">Titan III Trio – WiFi &amp;Cellular&amp; Fast Audio Gateway, No Sim </t>
  </si>
  <si>
    <t>HeartSine SAM 360P AED, Fully-automatic</t>
  </si>
  <si>
    <t>HeartSine SAM 360P AED Aviation, Fully-Automatic</t>
  </si>
  <si>
    <t>LUCAS 3, 3.1,  IN SHIPPING BOX, EN</t>
  </si>
  <si>
    <t>LUCAS 3, 3.1, TRAINING UNIT, EN</t>
  </si>
  <si>
    <t>11996-000474</t>
  </si>
  <si>
    <t>11996-000471</t>
  </si>
  <si>
    <t>11996-000475</t>
  </si>
  <si>
    <t>productId</t>
  </si>
  <si>
    <t>11101-000003</t>
  </si>
  <si>
    <t>11101-000004</t>
  </si>
  <si>
    <t>11101-000006</t>
  </si>
  <si>
    <t>11101-000007</t>
  </si>
  <si>
    <t>11101-000016</t>
  </si>
  <si>
    <t>11101-000017</t>
  </si>
  <si>
    <t>11110-000029</t>
  </si>
  <si>
    <t>11110-000040</t>
  </si>
  <si>
    <t>11110-000042</t>
  </si>
  <si>
    <t>11110-000066</t>
  </si>
  <si>
    <t>11110-000176</t>
  </si>
  <si>
    <t>11111-000016</t>
  </si>
  <si>
    <t>11111-000018</t>
  </si>
  <si>
    <t>11111-000020</t>
  </si>
  <si>
    <t>11111-000022</t>
  </si>
  <si>
    <t>11113-000002</t>
  </si>
  <si>
    <t>11113-000004</t>
  </si>
  <si>
    <t>11130-000037</t>
  </si>
  <si>
    <t>11130-000061</t>
  </si>
  <si>
    <t>11131-000001</t>
  </si>
  <si>
    <t>11131-000010</t>
  </si>
  <si>
    <t>11131-000011</t>
  </si>
  <si>
    <t>11131-000012</t>
  </si>
  <si>
    <t>11131-000013</t>
  </si>
  <si>
    <t>11131-000014</t>
  </si>
  <si>
    <t>11131-000019</t>
  </si>
  <si>
    <t>11131-000021</t>
  </si>
  <si>
    <t>11131-000022</t>
  </si>
  <si>
    <t>11131-000023</t>
  </si>
  <si>
    <t>11131-000024</t>
  </si>
  <si>
    <t>11133-000007</t>
  </si>
  <si>
    <t>11140-000015</t>
  </si>
  <si>
    <t>11140-000052</t>
  </si>
  <si>
    <t>11140-000074</t>
  </si>
  <si>
    <t>11140-000078</t>
  </si>
  <si>
    <t>11140-000079</t>
  </si>
  <si>
    <t>11140-000080</t>
  </si>
  <si>
    <t>11140-000081</t>
  </si>
  <si>
    <t>11141-000100</t>
  </si>
  <si>
    <t>11141-000112</t>
  </si>
  <si>
    <t>11141-000115</t>
  </si>
  <si>
    <t>11141-000149</t>
  </si>
  <si>
    <t>11141-000161</t>
  </si>
  <si>
    <t>11141-000162</t>
  </si>
  <si>
    <t>11150-000018</t>
  </si>
  <si>
    <t>11150-000019</t>
  </si>
  <si>
    <t>11160-000011</t>
  </si>
  <si>
    <t>11160-000012</t>
  </si>
  <si>
    <t>11160-000013</t>
  </si>
  <si>
    <t>11160-000014</t>
  </si>
  <si>
    <t>11160-000015</t>
  </si>
  <si>
    <t>11160-000016</t>
  </si>
  <si>
    <t>11160-000017</t>
  </si>
  <si>
    <t>11160-000018</t>
  </si>
  <si>
    <t>11160-000019</t>
  </si>
  <si>
    <t>11160-000020</t>
  </si>
  <si>
    <t>11171-000010</t>
  </si>
  <si>
    <t>11171-000012</t>
  </si>
  <si>
    <t>11171-000016</t>
  </si>
  <si>
    <t>11171-000017</t>
  </si>
  <si>
    <t>11171-000018</t>
  </si>
  <si>
    <t>11171-000019</t>
  </si>
  <si>
    <t>11171-000020</t>
  </si>
  <si>
    <t>11171-000024</t>
  </si>
  <si>
    <t>11171-000025</t>
  </si>
  <si>
    <t>11171-000027</t>
  </si>
  <si>
    <t>11171-000028</t>
  </si>
  <si>
    <t>11171-000029</t>
  </si>
  <si>
    <t>11171-000031</t>
  </si>
  <si>
    <t>11171-000032</t>
  </si>
  <si>
    <t>11171-000033</t>
  </si>
  <si>
    <t>11171-000034</t>
  </si>
  <si>
    <t>11171-000037</t>
  </si>
  <si>
    <t>11171-000038</t>
  </si>
  <si>
    <t>11171-000039</t>
  </si>
  <si>
    <t>11171-000040</t>
  </si>
  <si>
    <t>11171-000041</t>
  </si>
  <si>
    <t>11171-000042</t>
  </si>
  <si>
    <t>11171-000046</t>
  </si>
  <si>
    <t>11171-000047</t>
  </si>
  <si>
    <t>11171-000049</t>
  </si>
  <si>
    <t>11171-000050</t>
  </si>
  <si>
    <t>11171-000051</t>
  </si>
  <si>
    <t>11171-000052</t>
  </si>
  <si>
    <t>11171-000053</t>
  </si>
  <si>
    <t>11171-000054</t>
  </si>
  <si>
    <t>11171-000055</t>
  </si>
  <si>
    <t>11210-000001</t>
  </si>
  <si>
    <t>11210-000026</t>
  </si>
  <si>
    <t>11210-000027</t>
  </si>
  <si>
    <t>11210-000028</t>
  </si>
  <si>
    <t>11210-000029</t>
  </si>
  <si>
    <t>11220-000028</t>
  </si>
  <si>
    <t>11220-000076</t>
  </si>
  <si>
    <t>11220-000077</t>
  </si>
  <si>
    <t>11220-000078</t>
  </si>
  <si>
    <t>11220-000079</t>
  </si>
  <si>
    <t>11220-000083</t>
  </si>
  <si>
    <t>11220-000084</t>
  </si>
  <si>
    <t>11230-000019</t>
  </si>
  <si>
    <t>11250-000012</t>
  </si>
  <si>
    <t>11250-000042</t>
  </si>
  <si>
    <t>11250-000043</t>
  </si>
  <si>
    <t>11250-000045</t>
  </si>
  <si>
    <t>11250-000052</t>
  </si>
  <si>
    <t>11260-000016</t>
  </si>
  <si>
    <t>11260-000018</t>
  </si>
  <si>
    <t>11260-000023</t>
  </si>
  <si>
    <t>11260-000039</t>
  </si>
  <si>
    <t>11260-000043</t>
  </si>
  <si>
    <t>11260-000044</t>
  </si>
  <si>
    <t>11260-000045</t>
  </si>
  <si>
    <t>11425-000001</t>
  </si>
  <si>
    <t>11425-000007</t>
  </si>
  <si>
    <t>11425-000012</t>
  </si>
  <si>
    <t>11576-000035</t>
  </si>
  <si>
    <t>11576-000036</t>
  </si>
  <si>
    <t>11576-000038</t>
  </si>
  <si>
    <t>11576-000039</t>
  </si>
  <si>
    <t>11576-000046</t>
  </si>
  <si>
    <t>11576-000047</t>
  </si>
  <si>
    <t>11576-000048</t>
  </si>
  <si>
    <t>11576-000050</t>
  </si>
  <si>
    <t>11576-000051</t>
  </si>
  <si>
    <t>11576-000052</t>
  </si>
  <si>
    <t>11576-000053</t>
  </si>
  <si>
    <t>11576-000060</t>
  </si>
  <si>
    <t>11576-000064</t>
  </si>
  <si>
    <t>11576-000070</t>
  </si>
  <si>
    <t>11576-000080</t>
  </si>
  <si>
    <t>11576-000088</t>
  </si>
  <si>
    <t>11576-000089</t>
  </si>
  <si>
    <t>11576-000090</t>
  </si>
  <si>
    <t>11576-000091</t>
  </si>
  <si>
    <t>11577-000001</t>
  </si>
  <si>
    <t>11577-000002</t>
  </si>
  <si>
    <t>11577-000004</t>
  </si>
  <si>
    <t>11577-000011</t>
  </si>
  <si>
    <t>11577-000019</t>
  </si>
  <si>
    <t>11600-000022</t>
  </si>
  <si>
    <t>11600-000024</t>
  </si>
  <si>
    <t>11996-000017</t>
  </si>
  <si>
    <t>11996-000048</t>
  </si>
  <si>
    <t>11996-000049</t>
  </si>
  <si>
    <t>11996-000060</t>
  </si>
  <si>
    <t>11996-000061</t>
  </si>
  <si>
    <t>11996-000062</t>
  </si>
  <si>
    <t>11996-000082</t>
  </si>
  <si>
    <t>11996-000090</t>
  </si>
  <si>
    <t>11996-000091</t>
  </si>
  <si>
    <t>11996-000093</t>
  </si>
  <si>
    <t>11996-000106</t>
  </si>
  <si>
    <t>11996-000113</t>
  </si>
  <si>
    <t>11996-000114</t>
  </si>
  <si>
    <t>11996-000115</t>
  </si>
  <si>
    <t>11996-000116</t>
  </si>
  <si>
    <t>11996-000117</t>
  </si>
  <si>
    <t>11996-000183</t>
  </si>
  <si>
    <t>11996-000198</t>
  </si>
  <si>
    <t>11996-000278</t>
  </si>
  <si>
    <t>11996-000279</t>
  </si>
  <si>
    <t>11996-000280</t>
  </si>
  <si>
    <t>11996-000281</t>
  </si>
  <si>
    <t>11996-000282</t>
  </si>
  <si>
    <t>11996-000283</t>
  </si>
  <si>
    <t>11996-000285</t>
  </si>
  <si>
    <t>11996-000310</t>
  </si>
  <si>
    <t>11996-000311</t>
  </si>
  <si>
    <t>11996-000323</t>
  </si>
  <si>
    <t>11996-000324</t>
  </si>
  <si>
    <t>11996-000325</t>
  </si>
  <si>
    <t>11996-000326</t>
  </si>
  <si>
    <t>11996-000327</t>
  </si>
  <si>
    <t>11996-000328</t>
  </si>
  <si>
    <t>11996-000331</t>
  </si>
  <si>
    <t>11996-000332</t>
  </si>
  <si>
    <t>11996-000333</t>
  </si>
  <si>
    <t>11996-000334</t>
  </si>
  <si>
    <t>11996-000335</t>
  </si>
  <si>
    <t>11996-000336</t>
  </si>
  <si>
    <t>11996-000337</t>
  </si>
  <si>
    <t>11996-000338</t>
  </si>
  <si>
    <t>11996-000339</t>
  </si>
  <si>
    <t>11996-000340</t>
  </si>
  <si>
    <t>11996-000341</t>
  </si>
  <si>
    <t>11996-000342</t>
  </si>
  <si>
    <t>11996-000359</t>
  </si>
  <si>
    <t>11996-000360</t>
  </si>
  <si>
    <t>11996-000365</t>
  </si>
  <si>
    <t>11996-000369</t>
  </si>
  <si>
    <t>11996-000374</t>
  </si>
  <si>
    <t>11996-000375</t>
  </si>
  <si>
    <t>11996-000398</t>
  </si>
  <si>
    <t>11996-000414</t>
  </si>
  <si>
    <t>11996-000415</t>
  </si>
  <si>
    <t>11996-000416</t>
  </si>
  <si>
    <t>11998-000292</t>
  </si>
  <si>
    <t>11998-000293</t>
  </si>
  <si>
    <t>11998-000321</t>
  </si>
  <si>
    <t>11998-000326</t>
  </si>
  <si>
    <t>11998-000327</t>
  </si>
  <si>
    <t>11998-000328</t>
  </si>
  <si>
    <t>11998-000329</t>
  </si>
  <si>
    <t>11998-000330</t>
  </si>
  <si>
    <t>11998-000331</t>
  </si>
  <si>
    <t>11998-000332</t>
  </si>
  <si>
    <t>11998-000333</t>
  </si>
  <si>
    <t>21300-005847</t>
  </si>
  <si>
    <t>21300-008054</t>
  </si>
  <si>
    <t>21300-008055</t>
  </si>
  <si>
    <t>21300-008146</t>
  </si>
  <si>
    <t>21300-008147</t>
  </si>
  <si>
    <t>21300-008148</t>
  </si>
  <si>
    <t>21330-000996</t>
  </si>
  <si>
    <t>21330-001024</t>
  </si>
  <si>
    <t>21330-001176</t>
  </si>
  <si>
    <t>21330-001357</t>
  </si>
  <si>
    <t>21330-001365</t>
  </si>
  <si>
    <t>21340-000706</t>
  </si>
  <si>
    <t>21576-000074</t>
  </si>
  <si>
    <t>21576-000075</t>
  </si>
  <si>
    <t>21996-000044</t>
  </si>
  <si>
    <t>21996-000061</t>
  </si>
  <si>
    <t>26500-002040</t>
  </si>
  <si>
    <t>26500-002408</t>
  </si>
  <si>
    <t>70507-000061</t>
  </si>
  <si>
    <t>70507-000080</t>
  </si>
  <si>
    <t>70507-000081</t>
  </si>
  <si>
    <t>70507-000091</t>
  </si>
  <si>
    <t>80596-000003</t>
  </si>
  <si>
    <t>81700-000001</t>
  </si>
  <si>
    <t>81700-000002</t>
  </si>
  <si>
    <t>81700-000003</t>
  </si>
  <si>
    <t>81700-000004</t>
  </si>
  <si>
    <t>81700-000005</t>
  </si>
  <si>
    <t>81700-000006</t>
  </si>
  <si>
    <t>81700-000007</t>
  </si>
  <si>
    <t>99425-000023</t>
  </si>
  <si>
    <t>99425-000025</t>
  </si>
  <si>
    <t>99577-001368</t>
  </si>
  <si>
    <t>99577-001372</t>
  </si>
  <si>
    <t>99577-001373</t>
  </si>
  <si>
    <t>99577-001588</t>
  </si>
  <si>
    <t>99577-001930</t>
  </si>
  <si>
    <t>99577-001931</t>
  </si>
  <si>
    <t>99577-001932</t>
  </si>
  <si>
    <t>99577-001933</t>
  </si>
  <si>
    <t>99577-001934</t>
  </si>
  <si>
    <t>99577-001935</t>
  </si>
  <si>
    <t>99577-001936</t>
  </si>
  <si>
    <t>99577-001937</t>
  </si>
  <si>
    <t>99577-001938</t>
  </si>
  <si>
    <t>99577-001939</t>
  </si>
  <si>
    <t>99577-001941</t>
  </si>
  <si>
    <t>99577-001943</t>
  </si>
  <si>
    <t>99577-001944</t>
  </si>
  <si>
    <t>99577-001945</t>
  </si>
  <si>
    <t>99577-001946</t>
  </si>
  <si>
    <t>99577-001947</t>
  </si>
  <si>
    <t>99577-001948</t>
  </si>
  <si>
    <t>99577-001950</t>
  </si>
  <si>
    <t>99577-001951</t>
  </si>
  <si>
    <t>99577-001952</t>
  </si>
  <si>
    <t>99577-001953</t>
  </si>
  <si>
    <t>99577-001955</t>
  </si>
  <si>
    <t>99577-001956</t>
  </si>
  <si>
    <t>99577-001957</t>
  </si>
  <si>
    <t>99577-001958</t>
  </si>
  <si>
    <t>99577-001959</t>
  </si>
  <si>
    <t>99577-001960</t>
  </si>
  <si>
    <t>99577-001962</t>
  </si>
  <si>
    <t>99577-001963</t>
  </si>
  <si>
    <t>99577-001964</t>
  </si>
  <si>
    <t>99577-001966</t>
  </si>
  <si>
    <t>99996-000117</t>
  </si>
  <si>
    <t>4G Modem: Verizon Cellular non-Kore (customer data plan)</t>
  </si>
  <si>
    <t>4G Modem: Verizon Cellular Kore (Stryker data plan)</t>
  </si>
  <si>
    <t>4G Modem: AT&amp;T Cellular Kore (Stryker data plan)</t>
  </si>
  <si>
    <t>99512-001434</t>
  </si>
  <si>
    <t>99512-001435</t>
  </si>
  <si>
    <t>11240-000031</t>
  </si>
  <si>
    <t xml:space="preserve">11240-000032 </t>
  </si>
  <si>
    <t>11140-000098</t>
  </si>
  <si>
    <t>350-STR-US-10</t>
  </si>
  <si>
    <t>350-STR-US-AV</t>
  </si>
  <si>
    <t>360-STR-US-10</t>
  </si>
  <si>
    <t>360-STR-US-AV</t>
  </si>
  <si>
    <t>450-STR-US-10</t>
  </si>
  <si>
    <t>450-STR-US-AV</t>
  </si>
  <si>
    <t>TRN-350-US</t>
  </si>
  <si>
    <t>TRN-360-US</t>
  </si>
  <si>
    <t>TRN-450-US</t>
  </si>
  <si>
    <t>PAD-ACC-02</t>
  </si>
  <si>
    <t>PAD-BAG-01</t>
  </si>
  <si>
    <t>PAD-BAG-02</t>
  </si>
  <si>
    <t>PAD-CAB-02</t>
  </si>
  <si>
    <t>PAD-CAB-04</t>
  </si>
  <si>
    <t>PAD-PAK-01</t>
  </si>
  <si>
    <t>PAD-PAK-02</t>
  </si>
  <si>
    <t>PAD-PAK-07</t>
  </si>
  <si>
    <t>TRN-ACC-03</t>
  </si>
  <si>
    <t>TRN-ACC-02</t>
  </si>
  <si>
    <t>TRN-ACC-14</t>
  </si>
  <si>
    <t>TRN-ACC-16</t>
  </si>
  <si>
    <t>TRN-ACC-18</t>
  </si>
  <si>
    <t>TRN-ACC-19</t>
  </si>
  <si>
    <t>TRN-PAK-04</t>
  </si>
  <si>
    <t>11140-000100</t>
  </si>
  <si>
    <t>11140-000099</t>
  </si>
  <si>
    <t>11140-000101</t>
  </si>
  <si>
    <t>11171-000082</t>
  </si>
  <si>
    <t>LPCR2 USB Fully-automatic, English, Handle</t>
  </si>
  <si>
    <t>LPCR2 USB Semi-automatic, English, Handle</t>
  </si>
  <si>
    <t>ECG printer paper, 50mm x 30m  3rolls/bx (1-49)</t>
  </si>
  <si>
    <t>Strip chart recorder paper, 100mm 2rolls/bx  (1-23)</t>
  </si>
  <si>
    <t>AC Power Adapter</t>
  </si>
  <si>
    <t>HeartSine SAM 350P AED</t>
  </si>
  <si>
    <t>HeartSine SAM 350P AED Aviation</t>
  </si>
  <si>
    <t>HeartSine SAM 450P AED</t>
  </si>
  <si>
    <t>HeartSine SAM 450P AED Avaition</t>
  </si>
  <si>
    <t>HeartSine SAM 350P AED Trainer</t>
  </si>
  <si>
    <t>HeartSine SAM 450P AED Trainer</t>
  </si>
  <si>
    <t>USB Data Download Cable - HeartSine</t>
  </si>
  <si>
    <t>Carry Case for HeartSine AED</t>
  </si>
  <si>
    <t>Backpack for HeartSine AED</t>
  </si>
  <si>
    <t>Wall Bracket for HeartSine AED</t>
  </si>
  <si>
    <t>HeartSine Wall Cabinet with Alarm</t>
  </si>
  <si>
    <t>US Adult Pad-Pak for HeartSine AEDs</t>
  </si>
  <si>
    <t>US Pediatric-Pak for HeartSine AEDs</t>
  </si>
  <si>
    <t>Aviation Pad-Pak for HeartSine AEDs</t>
  </si>
  <si>
    <t>HeartSine AED Trainer Electrodes - 25</t>
  </si>
  <si>
    <t>HeartSine AED Trainer Electrodes - 10</t>
  </si>
  <si>
    <t>HeartSine Trainer battery charger</t>
  </si>
  <si>
    <t>SAM 350P AED Trainer Remote Control</t>
  </si>
  <si>
    <t>SAM 360P AED Trainer Remote Control</t>
  </si>
  <si>
    <t>SAM 450P AED Trainer Remote Control</t>
  </si>
  <si>
    <t>Pad-Pak Electrode Cartridge for Trainer</t>
  </si>
  <si>
    <t>AC/DC POWER CONVERTER, LP1000 BATTERY CHARGER</t>
  </si>
  <si>
    <t>Rechargeable Battery Charger kit, LP1000</t>
  </si>
  <si>
    <t>Power Cord Grounded</t>
  </si>
  <si>
    <t>Masimo RC Patient Cable - EMS 4 ft</t>
  </si>
  <si>
    <t>Lucas Power Supply</t>
  </si>
  <si>
    <t>NASPO OKSW300 Pricing (4/29/2021-10/4/2022)</t>
  </si>
  <si>
    <t>2022 List Price</t>
  </si>
  <si>
    <t>Current NASPO Price</t>
  </si>
  <si>
    <t>Discount from Current List</t>
  </si>
  <si>
    <t>New NASPO Pricing Effective 6/1/2022</t>
  </si>
  <si>
    <t>New Discount from List Price</t>
  </si>
  <si>
    <t>MVIIH</t>
  </si>
  <si>
    <t>MVAIH</t>
  </si>
  <si>
    <t>MVAI</t>
  </si>
  <si>
    <t>MVAIL</t>
  </si>
  <si>
    <t>MVAI100U</t>
  </si>
  <si>
    <t>MVP</t>
  </si>
  <si>
    <t>MVPO</t>
  </si>
  <si>
    <t>MVA</t>
  </si>
  <si>
    <t>MVAO</t>
  </si>
  <si>
    <t>MVAOL</t>
  </si>
  <si>
    <t>MVA100U</t>
  </si>
  <si>
    <t>MVAO100U</t>
  </si>
  <si>
    <t>Microstream™ Advance intubated filter line neonatal-infant</t>
  </si>
  <si>
    <t>Microstream™ Advance intubated filter line adult-pediatric</t>
  </si>
  <si>
    <t>Microstream™ Advance intubated filter line adult-pediatric, long</t>
  </si>
  <si>
    <t>Microstream™ Advance intubated filter line adult-pediatric, 100 ct</t>
  </si>
  <si>
    <t>Microstream™ Advance oral/nasal filter line pediatric</t>
  </si>
  <si>
    <t>Microstream™ Advance oral/nasal filter line pediatric w/O2 tubing</t>
  </si>
  <si>
    <t>Microstream™ Advance oral/nasal filter line adult</t>
  </si>
  <si>
    <t>Microstream™ Advance oral/nasal filter line adult, w/O2 tubing</t>
  </si>
  <si>
    <t>Microstream™ Advance oral/nasal filter line adult w/O2 tubing, long</t>
  </si>
  <si>
    <t>Microstream™ Advance oral/nasal filter line adult, 100 ct</t>
  </si>
  <si>
    <t>Microstream™ Advance oral/nasal filter line adult w/O2 tubing, 100 ct</t>
  </si>
  <si>
    <t>301-000-000</t>
  </si>
  <si>
    <t>340-000-000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</si>
</sst>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\$\ 0.00"/>
    <numFmt numFmtId="165" formatCode="\$\ #,##0.00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9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top"/>
    </xf>
    <xf numFmtId="165" fontId="4" fillId="0" borderId="0" xfId="0" applyNumberFormat="1" applyFont="1" applyFill="1" applyBorder="1" applyAlignment="1">
      <alignment vertical="top" shrinkToFit="1"/>
    </xf>
    <xf numFmtId="164" fontId="4" fillId="0" borderId="0" xfId="0" applyNumberFormat="1" applyFont="1" applyFill="1" applyBorder="1" applyAlignment="1">
      <alignment vertical="top" shrinkToFit="1"/>
    </xf>
    <xf numFmtId="0" fontId="2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44" fontId="2" fillId="0" borderId="0" xfId="1" applyNumberFormat="1" applyFont="1" applyFill="1" applyBorder="1" applyAlignment="1">
      <alignment vertical="top"/>
    </xf>
    <xf numFmtId="44" fontId="4" fillId="0" borderId="0" xfId="1" applyNumberFormat="1" applyFont="1" applyFill="1" applyBorder="1" applyAlignment="1">
      <alignment vertical="top" shrinkToFit="1"/>
    </xf>
    <xf numFmtId="44" fontId="4" fillId="0" borderId="0" xfId="1" applyNumberFormat="1" applyFont="1" applyFill="1" applyBorder="1" applyAlignment="1">
      <alignment vertical="top"/>
    </xf>
    <xf numFmtId="44" fontId="0" fillId="0" borderId="0" xfId="1" applyNumberFormat="1" applyFont="1" applyFill="1" applyBorder="1" applyAlignment="1">
      <alignment vertical="top"/>
    </xf>
    <xf numFmtId="44" fontId="3" fillId="0" borderId="0" xfId="1" applyFont="1" applyFill="1" applyBorder="1" applyAlignment="1">
      <alignment vertical="top"/>
    </xf>
    <xf numFmtId="9" fontId="4" fillId="0" borderId="0" xfId="2" applyFont="1" applyFill="1" applyBorder="1" applyAlignment="1">
      <alignment vertical="top" shrinkToFit="1"/>
    </xf>
    <xf numFmtId="44" fontId="3" fillId="2" borderId="0" xfId="1" applyFont="1" applyFill="1" applyBorder="1" applyAlignment="1">
      <alignment vertical="top"/>
    </xf>
    <xf numFmtId="44" fontId="4" fillId="2" borderId="0" xfId="1" applyNumberFormat="1" applyFont="1" applyFill="1" applyBorder="1" applyAlignment="1">
      <alignment vertical="top" shrinkToFit="1"/>
    </xf>
    <xf numFmtId="9" fontId="4" fillId="2" borderId="0" xfId="2" applyFont="1" applyFill="1" applyBorder="1" applyAlignment="1">
      <alignment vertical="top" shrinkToFit="1"/>
    </xf>
    <xf numFmtId="9" fontId="0" fillId="0" borderId="0" xfId="2" applyFont="1" applyFill="1" applyBorder="1" applyAlignment="1">
      <alignment horizontal="left" vertical="top"/>
    </xf>
    <xf numFmtId="0" fontId="3" fillId="2" borderId="0" xfId="0" applyFont="1" applyFill="1" applyBorder="1" applyAlignment="1">
      <alignment vertical="top"/>
    </xf>
  </cellXfs>
  <cellStyles count="3">
    <cellStyle name="Currency" xfId="1" builtinId="4"/>
    <cellStyle name="Normal" xfId="0" builtinId="0"/>
    <cellStyle name="Percent" xfId="2" builtinId="5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Collins2/Documents/OFTEN%20USED%20DOCUMENTS/2022%20EC%20ALL%20PART%20NUMBERS%20wLIST%20PRICE%20&amp;%20COGS_DO%20NOT%20DISTRIBUTE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S LIST PRICE"/>
      <sheetName val="2022 EC ALL PART NUMBERS wLIST 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0"/>
  <sheetViews>
    <sheetView tabSelected="1" workbookViewId="0">
      <selection activeCell="G1" sqref="G1"/>
    </sheetView>
  </sheetViews>
  <sheetFormatPr defaultRowHeight="12.75" x14ac:dyDescent="0.2"/>
  <cols>
    <col min="1" max="1" width="21.5" customWidth="1"/>
    <col min="2" max="2" width="16.6640625" style="7" bestFit="1" customWidth="1"/>
    <col min="3" max="3" width="125" bestFit="1" customWidth="1"/>
    <col min="4" max="4" width="40.33203125" customWidth="1"/>
    <col min="5" max="5" width="30.83203125" style="11" customWidth="1"/>
    <col min="6" max="6" width="22.83203125" customWidth="1"/>
    <col min="7" max="7" width="23.5" customWidth="1"/>
    <col min="8" max="8" width="16.1640625" customWidth="1"/>
    <col min="9" max="9" width="1.5" customWidth="1"/>
    <col min="10" max="10" width="30.5" customWidth="1"/>
  </cols>
  <sheetData>
    <row r="1" spans="1:8" ht="14.25" customHeight="1" x14ac:dyDescent="0.2">
      <c r="A1" s="6" t="s">
        <v>1144</v>
      </c>
      <c r="B1" s="6"/>
      <c r="C1" s="6"/>
      <c r="D1" s="6"/>
      <c r="E1" s="8"/>
      <c r="F1" s="6"/>
      <c r="G1" s="6"/>
      <c r="H1" s="6"/>
    </row>
    <row r="2" spans="1:8" ht="14.25" customHeight="1" x14ac:dyDescent="0.2">
      <c r="A2" s="6" t="s">
        <v>0</v>
      </c>
      <c r="B2" s="1" t="s">
        <v>801</v>
      </c>
      <c r="C2" s="6" t="s">
        <v>2</v>
      </c>
      <c r="D2" s="6" t="s">
        <v>1145</v>
      </c>
      <c r="E2" s="8" t="s">
        <v>1146</v>
      </c>
      <c r="F2" s="6" t="s">
        <v>1147</v>
      </c>
      <c r="G2" s="6" t="s">
        <v>1148</v>
      </c>
      <c r="H2" t="s">
        <v>1149</v>
      </c>
    </row>
    <row r="3" spans="1:8" ht="14.25" customHeight="1" x14ac:dyDescent="0.2">
      <c r="A3" s="3" t="s">
        <v>3</v>
      </c>
      <c r="B3" s="2" t="s">
        <v>802</v>
      </c>
      <c r="C3" s="3" t="s">
        <v>7</v>
      </c>
      <c r="D3" s="12">
        <f>VLOOKUP(B3,[1]!Table_Query_from_AS4003635[[#All],[ITEM]:[LIST_2023]],14,FALSE)</f>
        <v>50</v>
      </c>
      <c r="E3" s="9">
        <v>37.4</v>
      </c>
      <c r="F3" s="13">
        <f>1-(E3/D3)</f>
        <v>0.252</v>
      </c>
      <c r="G3" s="5">
        <f>+E3*1.05</f>
        <v>39.270000000000003</v>
      </c>
      <c r="H3" s="17">
        <f>1-(G3/D3)</f>
        <v>0.2145999999999999</v>
      </c>
    </row>
    <row r="4" spans="1:8" ht="14.25" customHeight="1" x14ac:dyDescent="0.2">
      <c r="A4" s="3" t="s">
        <v>3</v>
      </c>
      <c r="B4" s="2" t="s">
        <v>803</v>
      </c>
      <c r="C4" s="3" t="s">
        <v>9</v>
      </c>
      <c r="D4" s="12">
        <f>VLOOKUP(B4,[1]!Table_Query_from_AS4003635[[#All],[ITEM]:[LIST_2023]],14,FALSE)</f>
        <v>86</v>
      </c>
      <c r="E4" s="9">
        <v>63.75</v>
      </c>
      <c r="F4" s="13">
        <f t="shared" ref="F4:F58" si="0">1-(E4/D4)</f>
        <v>0.25872093023255816</v>
      </c>
      <c r="G4" s="5">
        <f t="shared" ref="G4:G58" si="1">+E4*1.05</f>
        <v>66.9375</v>
      </c>
      <c r="H4" s="17">
        <f t="shared" ref="H4:H58" si="2">1-(G4/D4)</f>
        <v>0.22165697674418605</v>
      </c>
    </row>
    <row r="5" spans="1:8" ht="14.25" customHeight="1" x14ac:dyDescent="0.2">
      <c r="A5" s="3" t="s">
        <v>3</v>
      </c>
      <c r="B5" s="2" t="s">
        <v>804</v>
      </c>
      <c r="C5" s="3" t="s">
        <v>11</v>
      </c>
      <c r="D5" s="12">
        <f>VLOOKUP(B5,[1]!Table_Query_from_AS4003635[[#All],[ITEM]:[LIST_2023]],14,FALSE)</f>
        <v>40</v>
      </c>
      <c r="E5" s="9">
        <v>28.9</v>
      </c>
      <c r="F5" s="13">
        <f t="shared" si="0"/>
        <v>0.27750000000000008</v>
      </c>
      <c r="G5" s="5">
        <f t="shared" si="1"/>
        <v>30.344999999999999</v>
      </c>
      <c r="H5" s="17">
        <f t="shared" si="2"/>
        <v>0.24137500000000001</v>
      </c>
    </row>
    <row r="6" spans="1:8" ht="14.25" customHeight="1" x14ac:dyDescent="0.2">
      <c r="A6" s="3" t="s">
        <v>3</v>
      </c>
      <c r="B6" s="2" t="s">
        <v>805</v>
      </c>
      <c r="C6" s="3" t="s">
        <v>13</v>
      </c>
      <c r="D6" s="12">
        <f>VLOOKUP(B6,[1]!Table_Query_from_AS4003635[[#All],[ITEM]:[LIST_2023]],14,FALSE)</f>
        <v>34</v>
      </c>
      <c r="E6" s="9">
        <v>26.35</v>
      </c>
      <c r="F6" s="13">
        <f t="shared" si="0"/>
        <v>0.22499999999999998</v>
      </c>
      <c r="G6" s="5">
        <f t="shared" si="1"/>
        <v>27.667500000000004</v>
      </c>
      <c r="H6" s="17">
        <f t="shared" si="2"/>
        <v>0.18624999999999992</v>
      </c>
    </row>
    <row r="7" spans="1:8" ht="14.25" customHeight="1" x14ac:dyDescent="0.2">
      <c r="A7" s="3" t="s">
        <v>3</v>
      </c>
      <c r="B7" s="2" t="s">
        <v>806</v>
      </c>
      <c r="C7" s="3" t="s">
        <v>15</v>
      </c>
      <c r="D7" s="12">
        <f>VLOOKUP(B7,[1]!Table_Query_from_AS4003635[[#All],[ITEM]:[LIST_2023]],14,FALSE)</f>
        <v>132</v>
      </c>
      <c r="E7" s="9">
        <v>98.6</v>
      </c>
      <c r="F7" s="13">
        <f t="shared" si="0"/>
        <v>0.25303030303030305</v>
      </c>
      <c r="G7" s="5">
        <f t="shared" si="1"/>
        <v>103.53</v>
      </c>
      <c r="H7" s="17">
        <f t="shared" si="2"/>
        <v>0.2156818181818182</v>
      </c>
    </row>
    <row r="8" spans="1:8" ht="14.25" customHeight="1" x14ac:dyDescent="0.2">
      <c r="A8" s="3" t="s">
        <v>3</v>
      </c>
      <c r="B8" s="2" t="s">
        <v>807</v>
      </c>
      <c r="C8" s="3" t="s">
        <v>17</v>
      </c>
      <c r="D8" s="12">
        <f>VLOOKUP(B8,[1]!Table_Query_from_AS4003635[[#All],[ITEM]:[LIST_2023]],14,FALSE)</f>
        <v>213</v>
      </c>
      <c r="E8" s="9">
        <v>160.65</v>
      </c>
      <c r="F8" s="13">
        <f t="shared" si="0"/>
        <v>0.24577464788732395</v>
      </c>
      <c r="G8" s="5">
        <f t="shared" si="1"/>
        <v>168.6825</v>
      </c>
      <c r="H8" s="17">
        <f t="shared" si="2"/>
        <v>0.20806338028169014</v>
      </c>
    </row>
    <row r="9" spans="1:8" ht="14.25" customHeight="1" x14ac:dyDescent="0.2">
      <c r="A9" s="2" t="s">
        <v>763</v>
      </c>
      <c r="B9" s="3" t="s">
        <v>708</v>
      </c>
      <c r="C9" s="3" t="s">
        <v>741</v>
      </c>
      <c r="D9" s="12">
        <f>VLOOKUP(B9,[1]!Table_Query_from_AS4003635[[#All],[ITEM]:[LIST_2023]],14,FALSE)</f>
        <v>155</v>
      </c>
      <c r="E9" s="9">
        <v>123.25</v>
      </c>
      <c r="F9" s="13">
        <f t="shared" si="0"/>
        <v>0.20483870967741935</v>
      </c>
      <c r="G9" s="5">
        <f t="shared" si="1"/>
        <v>129.41249999999999</v>
      </c>
      <c r="H9" s="17">
        <f t="shared" si="2"/>
        <v>0.1650806451612904</v>
      </c>
    </row>
    <row r="10" spans="1:8" ht="14.25" customHeight="1" x14ac:dyDescent="0.2">
      <c r="A10" s="3" t="s">
        <v>3</v>
      </c>
      <c r="B10" s="2" t="s">
        <v>808</v>
      </c>
      <c r="C10" s="3" t="s">
        <v>20</v>
      </c>
      <c r="D10" s="12">
        <f>VLOOKUP(B10,[1]!Table_Query_from_AS4003635[[#All],[ITEM]:[LIST_2023]],14,FALSE)</f>
        <v>161</v>
      </c>
      <c r="E10" s="9">
        <v>120.7</v>
      </c>
      <c r="F10" s="13">
        <f t="shared" si="0"/>
        <v>0.25031055900621113</v>
      </c>
      <c r="G10" s="5">
        <f t="shared" si="1"/>
        <v>126.73500000000001</v>
      </c>
      <c r="H10" s="17">
        <f t="shared" si="2"/>
        <v>0.21282608695652161</v>
      </c>
    </row>
    <row r="11" spans="1:8" ht="14.25" customHeight="1" x14ac:dyDescent="0.2">
      <c r="A11" s="3" t="s">
        <v>3</v>
      </c>
      <c r="B11" s="2" t="s">
        <v>809</v>
      </c>
      <c r="C11" s="3" t="s">
        <v>22</v>
      </c>
      <c r="D11" s="12">
        <f>VLOOKUP(B11,[1]!Table_Query_from_AS4003635[[#All],[ITEM]:[LIST_2023]],14,FALSE)</f>
        <v>437</v>
      </c>
      <c r="E11" s="9">
        <v>329.8</v>
      </c>
      <c r="F11" s="13">
        <f t="shared" si="0"/>
        <v>0.24530892448512587</v>
      </c>
      <c r="G11" s="5">
        <f t="shared" si="1"/>
        <v>346.29</v>
      </c>
      <c r="H11" s="17">
        <f t="shared" si="2"/>
        <v>0.20757437070938212</v>
      </c>
    </row>
    <row r="12" spans="1:8" ht="14.25" customHeight="1" x14ac:dyDescent="0.2">
      <c r="A12" s="3" t="s">
        <v>3</v>
      </c>
      <c r="B12" s="2" t="s">
        <v>810</v>
      </c>
      <c r="C12" s="3" t="s">
        <v>24</v>
      </c>
      <c r="D12" s="12">
        <f>VLOOKUP(B12,[1]!Table_Query_from_AS4003635[[#All],[ITEM]:[LIST_2023]],14,FALSE)</f>
        <v>76</v>
      </c>
      <c r="E12" s="9">
        <v>56.1</v>
      </c>
      <c r="F12" s="13">
        <f t="shared" si="0"/>
        <v>0.26184210526315788</v>
      </c>
      <c r="G12" s="5">
        <f t="shared" si="1"/>
        <v>58.905000000000001</v>
      </c>
      <c r="H12" s="17">
        <f t="shared" si="2"/>
        <v>0.22493421052631579</v>
      </c>
    </row>
    <row r="13" spans="1:8" ht="14.25" customHeight="1" x14ac:dyDescent="0.2">
      <c r="A13" s="3" t="s">
        <v>3</v>
      </c>
      <c r="B13" s="2" t="s">
        <v>811</v>
      </c>
      <c r="C13" s="3" t="s">
        <v>28</v>
      </c>
      <c r="D13" s="12">
        <f>VLOOKUP(B13,[1]!Table_Query_from_AS4003635[[#All],[ITEM]:[LIST_2023]],14,FALSE)</f>
        <v>286</v>
      </c>
      <c r="E13" s="9">
        <v>215.05</v>
      </c>
      <c r="F13" s="13">
        <f t="shared" si="0"/>
        <v>0.24807692307692308</v>
      </c>
      <c r="G13" s="5">
        <f t="shared" si="1"/>
        <v>225.80250000000001</v>
      </c>
      <c r="H13" s="17">
        <f t="shared" si="2"/>
        <v>0.21048076923076919</v>
      </c>
    </row>
    <row r="14" spans="1:8" ht="14.25" customHeight="1" x14ac:dyDescent="0.2">
      <c r="A14" s="3" t="s">
        <v>3</v>
      </c>
      <c r="B14" s="2" t="s">
        <v>812</v>
      </c>
      <c r="C14" s="3" t="s">
        <v>31</v>
      </c>
      <c r="D14" s="12">
        <f>VLOOKUP(B14,[1]!Table_Query_from_AS4003635[[#All],[ITEM]:[LIST_2023]],14,FALSE)</f>
        <v>82</v>
      </c>
      <c r="E14" s="9">
        <v>61.2</v>
      </c>
      <c r="F14" s="13">
        <f t="shared" si="0"/>
        <v>0.25365853658536586</v>
      </c>
      <c r="G14" s="5">
        <f t="shared" si="1"/>
        <v>64.260000000000005</v>
      </c>
      <c r="H14" s="17">
        <f t="shared" si="2"/>
        <v>0.21634146341463412</v>
      </c>
    </row>
    <row r="15" spans="1:8" ht="14.25" customHeight="1" x14ac:dyDescent="0.2">
      <c r="A15" s="3" t="s">
        <v>3</v>
      </c>
      <c r="B15" s="2" t="s">
        <v>813</v>
      </c>
      <c r="C15" s="3" t="s">
        <v>33</v>
      </c>
      <c r="D15" s="12">
        <f>VLOOKUP(B15,[1]!Table_Query_from_AS4003635[[#All],[ITEM]:[LIST_2023]],14,FALSE)</f>
        <v>286</v>
      </c>
      <c r="E15" s="9">
        <v>215.05</v>
      </c>
      <c r="F15" s="13">
        <f t="shared" si="0"/>
        <v>0.24807692307692308</v>
      </c>
      <c r="G15" s="5">
        <f t="shared" si="1"/>
        <v>225.80250000000001</v>
      </c>
      <c r="H15" s="17">
        <f t="shared" si="2"/>
        <v>0.21048076923076919</v>
      </c>
    </row>
    <row r="16" spans="1:8" ht="14.25" customHeight="1" x14ac:dyDescent="0.2">
      <c r="A16" s="3" t="s">
        <v>3</v>
      </c>
      <c r="B16" s="2" t="s">
        <v>814</v>
      </c>
      <c r="C16" s="3" t="s">
        <v>35</v>
      </c>
      <c r="D16" s="12">
        <f>VLOOKUP(B16,[1]!Table_Query_from_AS4003635[[#All],[ITEM]:[LIST_2023]],14,FALSE)</f>
        <v>419</v>
      </c>
      <c r="E16" s="9">
        <v>316.2</v>
      </c>
      <c r="F16" s="13">
        <f t="shared" si="0"/>
        <v>0.24534606205250598</v>
      </c>
      <c r="G16" s="5">
        <f t="shared" si="1"/>
        <v>332.01</v>
      </c>
      <c r="H16" s="17">
        <f t="shared" si="2"/>
        <v>0.20761336515513129</v>
      </c>
    </row>
    <row r="17" spans="1:8" ht="14.25" customHeight="1" x14ac:dyDescent="0.2">
      <c r="A17" s="3" t="s">
        <v>3</v>
      </c>
      <c r="B17" s="2" t="s">
        <v>815</v>
      </c>
      <c r="C17" s="3" t="s">
        <v>37</v>
      </c>
      <c r="D17" s="12">
        <f>VLOOKUP(B17,[1]!Table_Query_from_AS4003635[[#All],[ITEM]:[LIST_2023]],14,FALSE)</f>
        <v>424</v>
      </c>
      <c r="E17" s="9">
        <v>319.60000000000002</v>
      </c>
      <c r="F17" s="13">
        <f t="shared" si="0"/>
        <v>0.24622641509433962</v>
      </c>
      <c r="G17" s="5">
        <f t="shared" si="1"/>
        <v>335.58000000000004</v>
      </c>
      <c r="H17" s="17">
        <f t="shared" si="2"/>
        <v>0.20853773584905655</v>
      </c>
    </row>
    <row r="18" spans="1:8" ht="14.25" customHeight="1" x14ac:dyDescent="0.2">
      <c r="A18" s="3" t="s">
        <v>3</v>
      </c>
      <c r="B18" s="2" t="s">
        <v>816</v>
      </c>
      <c r="C18" s="3" t="s">
        <v>39</v>
      </c>
      <c r="D18" s="12">
        <f>VLOOKUP(B18,[1]!Table_Query_from_AS4003635[[#All],[ITEM]:[LIST_2023]],14,FALSE)</f>
        <v>169</v>
      </c>
      <c r="E18" s="9">
        <v>127.5</v>
      </c>
      <c r="F18" s="13">
        <f t="shared" si="0"/>
        <v>0.24556213017751483</v>
      </c>
      <c r="G18" s="5">
        <f t="shared" si="1"/>
        <v>133.875</v>
      </c>
      <c r="H18" s="17">
        <f t="shared" si="2"/>
        <v>0.20784023668639051</v>
      </c>
    </row>
    <row r="19" spans="1:8" ht="14.25" customHeight="1" x14ac:dyDescent="0.2">
      <c r="A19" s="3" t="s">
        <v>3</v>
      </c>
      <c r="B19" s="2" t="s">
        <v>817</v>
      </c>
      <c r="C19" s="3" t="s">
        <v>41</v>
      </c>
      <c r="D19" s="12">
        <f>VLOOKUP(B19,[1]!Table_Query_from_AS4003635[[#All],[ITEM]:[LIST_2023]],14,FALSE)</f>
        <v>29</v>
      </c>
      <c r="E19" s="9">
        <v>21.25</v>
      </c>
      <c r="F19" s="13">
        <f t="shared" si="0"/>
        <v>0.26724137931034486</v>
      </c>
      <c r="G19" s="5">
        <f t="shared" si="1"/>
        <v>22.3125</v>
      </c>
      <c r="H19" s="17">
        <f t="shared" si="2"/>
        <v>0.2306034482758621</v>
      </c>
    </row>
    <row r="20" spans="1:8" ht="14.25" customHeight="1" x14ac:dyDescent="0.2">
      <c r="A20" s="3" t="s">
        <v>3</v>
      </c>
      <c r="B20" s="2" t="s">
        <v>818</v>
      </c>
      <c r="C20" s="3" t="s">
        <v>43</v>
      </c>
      <c r="D20" s="12">
        <f>VLOOKUP(B20,[1]!Table_Query_from_AS4003635[[#All],[ITEM]:[LIST_2023]],14,FALSE)</f>
        <v>437</v>
      </c>
      <c r="E20" s="9">
        <v>329.8</v>
      </c>
      <c r="F20" s="13">
        <f t="shared" si="0"/>
        <v>0.24530892448512587</v>
      </c>
      <c r="G20" s="5">
        <f t="shared" si="1"/>
        <v>346.29</v>
      </c>
      <c r="H20" s="17">
        <f t="shared" si="2"/>
        <v>0.20757437070938212</v>
      </c>
    </row>
    <row r="21" spans="1:8" ht="14.25" customHeight="1" x14ac:dyDescent="0.2">
      <c r="A21" s="3" t="s">
        <v>3</v>
      </c>
      <c r="B21" s="2" t="s">
        <v>819</v>
      </c>
      <c r="C21" s="3" t="s">
        <v>46</v>
      </c>
      <c r="D21" s="12">
        <f>VLOOKUP(B21,[1]!Table_Query_from_AS4003635[[#All],[ITEM]:[LIST_2023]],14,FALSE)</f>
        <v>1091</v>
      </c>
      <c r="E21" s="9">
        <v>824.5</v>
      </c>
      <c r="F21" s="13">
        <f t="shared" si="0"/>
        <v>0.24427131072410635</v>
      </c>
      <c r="G21" s="5">
        <f t="shared" si="1"/>
        <v>865.72500000000002</v>
      </c>
      <c r="H21" s="17">
        <f t="shared" si="2"/>
        <v>0.20648487626031164</v>
      </c>
    </row>
    <row r="22" spans="1:8" ht="14.25" customHeight="1" x14ac:dyDescent="0.2">
      <c r="A22" s="3" t="s">
        <v>3</v>
      </c>
      <c r="B22" s="2" t="s">
        <v>820</v>
      </c>
      <c r="C22" s="3" t="s">
        <v>48</v>
      </c>
      <c r="D22" s="12">
        <f>VLOOKUP(B22,[1]!Table_Query_from_AS4003635[[#All],[ITEM]:[LIST_2023]],14,FALSE)</f>
        <v>974</v>
      </c>
      <c r="E22" s="9">
        <v>731</v>
      </c>
      <c r="F22" s="13">
        <f t="shared" si="0"/>
        <v>0.24948665297741268</v>
      </c>
      <c r="G22" s="5">
        <f t="shared" si="1"/>
        <v>767.55000000000007</v>
      </c>
      <c r="H22" s="17">
        <f t="shared" si="2"/>
        <v>0.21196098562628329</v>
      </c>
    </row>
    <row r="23" spans="1:8" ht="14.25" customHeight="1" x14ac:dyDescent="0.2">
      <c r="A23" s="3" t="s">
        <v>3</v>
      </c>
      <c r="B23" s="2" t="s">
        <v>821</v>
      </c>
      <c r="C23" s="3" t="s">
        <v>50</v>
      </c>
      <c r="D23" s="12">
        <f>VLOOKUP(B23,[1]!Table_Query_from_AS4003635[[#All],[ITEM]:[LIST_2023]],14,FALSE)</f>
        <v>685</v>
      </c>
      <c r="E23" s="9">
        <v>544</v>
      </c>
      <c r="F23" s="13">
        <f t="shared" si="0"/>
        <v>0.20583941605839418</v>
      </c>
      <c r="G23" s="5">
        <f t="shared" si="1"/>
        <v>571.20000000000005</v>
      </c>
      <c r="H23" s="17">
        <f t="shared" si="2"/>
        <v>0.16613138686131379</v>
      </c>
    </row>
    <row r="24" spans="1:8" ht="14.25" customHeight="1" x14ac:dyDescent="0.2">
      <c r="A24" s="3" t="s">
        <v>3</v>
      </c>
      <c r="B24" s="2" t="s">
        <v>822</v>
      </c>
      <c r="C24" s="3" t="s">
        <v>52</v>
      </c>
      <c r="D24" s="12">
        <f>VLOOKUP(B24,[1]!Table_Query_from_AS4003635[[#All],[ITEM]:[LIST_2023]],14,FALSE)</f>
        <v>186</v>
      </c>
      <c r="E24" s="9">
        <v>147.9</v>
      </c>
      <c r="F24" s="13">
        <f t="shared" si="0"/>
        <v>0.20483870967741935</v>
      </c>
      <c r="G24" s="5">
        <f t="shared" si="1"/>
        <v>155.29500000000002</v>
      </c>
      <c r="H24" s="17">
        <f t="shared" si="2"/>
        <v>0.16508064516129028</v>
      </c>
    </row>
    <row r="25" spans="1:8" ht="14.25" customHeight="1" x14ac:dyDescent="0.2">
      <c r="A25" s="3" t="s">
        <v>3</v>
      </c>
      <c r="B25" s="2" t="s">
        <v>823</v>
      </c>
      <c r="C25" s="3" t="s">
        <v>54</v>
      </c>
      <c r="D25" s="12">
        <f>VLOOKUP(B25,[1]!Table_Query_from_AS4003635[[#All],[ITEM]:[LIST_2023]],14,FALSE)</f>
        <v>186</v>
      </c>
      <c r="E25" s="9">
        <v>147.9</v>
      </c>
      <c r="F25" s="13">
        <f t="shared" si="0"/>
        <v>0.20483870967741935</v>
      </c>
      <c r="G25" s="5">
        <f t="shared" si="1"/>
        <v>155.29500000000002</v>
      </c>
      <c r="H25" s="17">
        <f t="shared" si="2"/>
        <v>0.16508064516129028</v>
      </c>
    </row>
    <row r="26" spans="1:8" ht="14.25" customHeight="1" x14ac:dyDescent="0.2">
      <c r="A26" s="3" t="s">
        <v>3</v>
      </c>
      <c r="B26" s="2" t="s">
        <v>824</v>
      </c>
      <c r="C26" s="3" t="s">
        <v>56</v>
      </c>
      <c r="D26" s="12">
        <f>VLOOKUP(B26,[1]!Table_Query_from_AS4003635[[#All],[ITEM]:[LIST_2023]],14,FALSE)</f>
        <v>186</v>
      </c>
      <c r="E26" s="9">
        <v>147.9</v>
      </c>
      <c r="F26" s="13">
        <f t="shared" si="0"/>
        <v>0.20483870967741935</v>
      </c>
      <c r="G26" s="5">
        <f t="shared" si="1"/>
        <v>155.29500000000002</v>
      </c>
      <c r="H26" s="17">
        <f t="shared" si="2"/>
        <v>0.16508064516129028</v>
      </c>
    </row>
    <row r="27" spans="1:8" ht="14.25" customHeight="1" x14ac:dyDescent="0.2">
      <c r="A27" s="3" t="s">
        <v>3</v>
      </c>
      <c r="B27" s="2" t="s">
        <v>825</v>
      </c>
      <c r="C27" s="3" t="s">
        <v>58</v>
      </c>
      <c r="D27" s="12">
        <f>VLOOKUP(B27,[1]!Table_Query_from_AS4003635[[#All],[ITEM]:[LIST_2023]],14,FALSE)</f>
        <v>186</v>
      </c>
      <c r="E27" s="9">
        <v>147.9</v>
      </c>
      <c r="F27" s="13">
        <f t="shared" si="0"/>
        <v>0.20483870967741935</v>
      </c>
      <c r="G27" s="5">
        <f t="shared" si="1"/>
        <v>155.29500000000002</v>
      </c>
      <c r="H27" s="17">
        <f t="shared" si="2"/>
        <v>0.16508064516129028</v>
      </c>
    </row>
    <row r="28" spans="1:8" ht="14.25" customHeight="1" x14ac:dyDescent="0.2">
      <c r="A28" s="3" t="s">
        <v>3</v>
      </c>
      <c r="B28" s="2" t="s">
        <v>826</v>
      </c>
      <c r="C28" s="3" t="s">
        <v>60</v>
      </c>
      <c r="D28" s="12">
        <f>VLOOKUP(B28,[1]!Table_Query_from_AS4003635[[#All],[ITEM]:[LIST_2023]],14,FALSE)</f>
        <v>186</v>
      </c>
      <c r="E28" s="9">
        <v>147.9</v>
      </c>
      <c r="F28" s="13">
        <f t="shared" si="0"/>
        <v>0.20483870967741935</v>
      </c>
      <c r="G28" s="5">
        <f t="shared" si="1"/>
        <v>155.29500000000002</v>
      </c>
      <c r="H28" s="17">
        <f t="shared" si="2"/>
        <v>0.16508064516129028</v>
      </c>
    </row>
    <row r="29" spans="1:8" ht="14.25" customHeight="1" x14ac:dyDescent="0.2">
      <c r="A29" s="3" t="s">
        <v>3</v>
      </c>
      <c r="B29" s="2" t="s">
        <v>827</v>
      </c>
      <c r="C29" s="3" t="s">
        <v>62</v>
      </c>
      <c r="D29" s="12">
        <f>VLOOKUP(B29,[1]!Table_Query_from_AS4003635[[#All],[ITEM]:[LIST_2023]],14,FALSE)</f>
        <v>186</v>
      </c>
      <c r="E29" s="9">
        <v>147.9</v>
      </c>
      <c r="F29" s="13">
        <f t="shared" si="0"/>
        <v>0.20483870967741935</v>
      </c>
      <c r="G29" s="5">
        <f t="shared" si="1"/>
        <v>155.29500000000002</v>
      </c>
      <c r="H29" s="17">
        <f t="shared" si="2"/>
        <v>0.16508064516129028</v>
      </c>
    </row>
    <row r="30" spans="1:8" ht="14.25" customHeight="1" x14ac:dyDescent="0.2">
      <c r="A30" s="3" t="s">
        <v>3</v>
      </c>
      <c r="B30" s="2" t="s">
        <v>828</v>
      </c>
      <c r="C30" s="3" t="s">
        <v>64</v>
      </c>
      <c r="D30" s="12">
        <f>VLOOKUP(B30,[1]!Table_Query_from_AS4003635[[#All],[ITEM]:[LIST_2023]],14,FALSE)</f>
        <v>186</v>
      </c>
      <c r="E30" s="9">
        <v>147.9</v>
      </c>
      <c r="F30" s="13">
        <f t="shared" si="0"/>
        <v>0.20483870967741935</v>
      </c>
      <c r="G30" s="5">
        <f t="shared" si="1"/>
        <v>155.29500000000002</v>
      </c>
      <c r="H30" s="17">
        <f t="shared" si="2"/>
        <v>0.16508064516129028</v>
      </c>
    </row>
    <row r="31" spans="1:8" ht="14.25" customHeight="1" x14ac:dyDescent="0.2">
      <c r="A31" s="3" t="s">
        <v>3</v>
      </c>
      <c r="B31" s="2" t="s">
        <v>829</v>
      </c>
      <c r="C31" s="3" t="s">
        <v>66</v>
      </c>
      <c r="D31" s="12">
        <f>VLOOKUP(B31,[1]!Table_Query_from_AS4003635[[#All],[ITEM]:[LIST_2023]],14,FALSE)</f>
        <v>185</v>
      </c>
      <c r="E31" s="9">
        <v>147.9</v>
      </c>
      <c r="F31" s="13">
        <f t="shared" si="0"/>
        <v>0.20054054054054049</v>
      </c>
      <c r="G31" s="5">
        <f t="shared" si="1"/>
        <v>155.29500000000002</v>
      </c>
      <c r="H31" s="17">
        <f t="shared" si="2"/>
        <v>0.16056756756756752</v>
      </c>
    </row>
    <row r="32" spans="1:8" ht="14.25" customHeight="1" x14ac:dyDescent="0.2">
      <c r="A32" s="3" t="s">
        <v>3</v>
      </c>
      <c r="B32" s="2" t="s">
        <v>830</v>
      </c>
      <c r="C32" s="3" t="s">
        <v>68</v>
      </c>
      <c r="D32" s="12">
        <f>VLOOKUP(B32,[1]!Table_Query_from_AS4003635[[#All],[ITEM]:[LIST_2023]],14,FALSE)</f>
        <v>186</v>
      </c>
      <c r="E32" s="9">
        <v>147.9</v>
      </c>
      <c r="F32" s="13">
        <f t="shared" si="0"/>
        <v>0.20483870967741935</v>
      </c>
      <c r="G32" s="5">
        <f t="shared" si="1"/>
        <v>155.29500000000002</v>
      </c>
      <c r="H32" s="17">
        <f t="shared" si="2"/>
        <v>0.16508064516129028</v>
      </c>
    </row>
    <row r="33" spans="1:8" ht="14.25" customHeight="1" x14ac:dyDescent="0.2">
      <c r="A33" s="3" t="s">
        <v>3</v>
      </c>
      <c r="B33" s="2" t="s">
        <v>831</v>
      </c>
      <c r="C33" s="3" t="s">
        <v>70</v>
      </c>
      <c r="D33" s="12">
        <f>VLOOKUP(B33,[1]!Table_Query_from_AS4003635[[#All],[ITEM]:[LIST_2023]],14,FALSE)</f>
        <v>186</v>
      </c>
      <c r="E33" s="9">
        <v>147.9</v>
      </c>
      <c r="F33" s="13">
        <f t="shared" si="0"/>
        <v>0.20483870967741935</v>
      </c>
      <c r="G33" s="5">
        <f t="shared" si="1"/>
        <v>155.29500000000002</v>
      </c>
      <c r="H33" s="17">
        <f t="shared" si="2"/>
        <v>0.16508064516129028</v>
      </c>
    </row>
    <row r="34" spans="1:8" ht="14.25" customHeight="1" x14ac:dyDescent="0.2">
      <c r="A34" s="3" t="s">
        <v>3</v>
      </c>
      <c r="B34" s="2" t="s">
        <v>832</v>
      </c>
      <c r="C34" s="3" t="s">
        <v>72</v>
      </c>
      <c r="D34" s="12">
        <f>VLOOKUP(B34,[1]!Table_Query_from_AS4003635[[#All],[ITEM]:[LIST_2023]],14,FALSE)</f>
        <v>107</v>
      </c>
      <c r="E34" s="9">
        <v>80.75</v>
      </c>
      <c r="F34" s="13">
        <f t="shared" si="0"/>
        <v>0.24532710280373837</v>
      </c>
      <c r="G34" s="5">
        <f t="shared" si="1"/>
        <v>84.787500000000009</v>
      </c>
      <c r="H34" s="17">
        <f t="shared" si="2"/>
        <v>0.20759345794392514</v>
      </c>
    </row>
    <row r="35" spans="1:8" ht="14.25" customHeight="1" x14ac:dyDescent="0.2">
      <c r="A35" s="3" t="s">
        <v>3</v>
      </c>
      <c r="B35" s="2" t="s">
        <v>833</v>
      </c>
      <c r="C35" s="3" t="s">
        <v>74</v>
      </c>
      <c r="D35" s="12">
        <f>VLOOKUP(B35,[1]!Table_Query_from_AS4003635[[#All],[ITEM]:[LIST_2023]],14,FALSE)</f>
        <v>89</v>
      </c>
      <c r="E35" s="9">
        <v>68.849999999999994</v>
      </c>
      <c r="F35" s="13">
        <f t="shared" si="0"/>
        <v>0.22640449438202248</v>
      </c>
      <c r="G35" s="5">
        <f t="shared" si="1"/>
        <v>72.292500000000004</v>
      </c>
      <c r="H35" s="17">
        <f t="shared" si="2"/>
        <v>0.18772471910112354</v>
      </c>
    </row>
    <row r="36" spans="1:8" ht="14.25" customHeight="1" x14ac:dyDescent="0.2">
      <c r="A36" s="3" t="s">
        <v>3</v>
      </c>
      <c r="B36" s="2" t="s">
        <v>834</v>
      </c>
      <c r="C36" s="3" t="s">
        <v>76</v>
      </c>
      <c r="D36" s="12">
        <f>VLOOKUP(B36,[1]!Table_Query_from_AS4003635[[#All],[ITEM]:[LIST_2023]],14,FALSE)</f>
        <v>233</v>
      </c>
      <c r="E36" s="9">
        <v>175.1</v>
      </c>
      <c r="F36" s="13">
        <f t="shared" si="0"/>
        <v>0.24849785407725322</v>
      </c>
      <c r="G36" s="5">
        <f t="shared" si="1"/>
        <v>183.85499999999999</v>
      </c>
      <c r="H36" s="17">
        <f t="shared" si="2"/>
        <v>0.21092274678111589</v>
      </c>
    </row>
    <row r="37" spans="1:8" ht="14.25" customHeight="1" x14ac:dyDescent="0.2">
      <c r="A37" s="3" t="s">
        <v>3</v>
      </c>
      <c r="B37" s="2" t="s">
        <v>835</v>
      </c>
      <c r="C37" s="3" t="s">
        <v>79</v>
      </c>
      <c r="D37" s="12">
        <f>VLOOKUP(B37,[1]!Table_Query_from_AS4003635[[#All],[ITEM]:[LIST_2023]],14,FALSE)</f>
        <v>2242</v>
      </c>
      <c r="E37" s="9">
        <v>1742.5</v>
      </c>
      <c r="F37" s="13">
        <f t="shared" si="0"/>
        <v>0.22279214986619089</v>
      </c>
      <c r="G37" s="5">
        <f t="shared" si="1"/>
        <v>1829.625</v>
      </c>
      <c r="H37" s="17">
        <f t="shared" si="2"/>
        <v>0.1839317573595004</v>
      </c>
    </row>
    <row r="38" spans="1:8" ht="14.25" customHeight="1" x14ac:dyDescent="0.2">
      <c r="A38" s="3" t="s">
        <v>3</v>
      </c>
      <c r="B38" s="2" t="s">
        <v>836</v>
      </c>
      <c r="C38" s="3" t="s">
        <v>81</v>
      </c>
      <c r="D38" s="12">
        <f>VLOOKUP(B38,[1]!Table_Query_from_AS4003635[[#All],[ITEM]:[LIST_2023]],14,FALSE)</f>
        <v>409</v>
      </c>
      <c r="E38" s="9">
        <v>314.5</v>
      </c>
      <c r="F38" s="13">
        <f t="shared" si="0"/>
        <v>0.23105134474327627</v>
      </c>
      <c r="G38" s="5">
        <f t="shared" si="1"/>
        <v>330.22500000000002</v>
      </c>
      <c r="H38" s="17">
        <f t="shared" si="2"/>
        <v>0.19260391198044002</v>
      </c>
    </row>
    <row r="39" spans="1:8" ht="14.25" customHeight="1" x14ac:dyDescent="0.2">
      <c r="A39" s="3" t="s">
        <v>3</v>
      </c>
      <c r="B39" s="2" t="s">
        <v>837</v>
      </c>
      <c r="C39" s="3" t="s">
        <v>83</v>
      </c>
      <c r="D39" s="12">
        <f>VLOOKUP(B39,[1]!Table_Query_from_AS4003635[[#All],[ITEM]:[LIST_2023]],14,FALSE)</f>
        <v>409</v>
      </c>
      <c r="E39" s="9">
        <v>314.5</v>
      </c>
      <c r="F39" s="13">
        <f t="shared" si="0"/>
        <v>0.23105134474327627</v>
      </c>
      <c r="G39" s="5">
        <f t="shared" si="1"/>
        <v>330.22500000000002</v>
      </c>
      <c r="H39" s="17">
        <f t="shared" si="2"/>
        <v>0.19260391198044002</v>
      </c>
    </row>
    <row r="40" spans="1:8" ht="14.25" customHeight="1" x14ac:dyDescent="0.2">
      <c r="A40" s="3" t="s">
        <v>3</v>
      </c>
      <c r="B40" s="2" t="s">
        <v>838</v>
      </c>
      <c r="C40" s="3" t="s">
        <v>85</v>
      </c>
      <c r="D40" s="12">
        <f>VLOOKUP(B40,[1]!Table_Query_from_AS4003635[[#All],[ITEM]:[LIST_2023]],14,FALSE)</f>
        <v>342</v>
      </c>
      <c r="E40" s="9">
        <v>257.55</v>
      </c>
      <c r="F40" s="13">
        <f t="shared" si="0"/>
        <v>0.24692982456140344</v>
      </c>
      <c r="G40" s="5">
        <f t="shared" si="1"/>
        <v>270.42750000000001</v>
      </c>
      <c r="H40" s="17">
        <f t="shared" si="2"/>
        <v>0.2092763157894737</v>
      </c>
    </row>
    <row r="41" spans="1:8" ht="14.25" customHeight="1" x14ac:dyDescent="0.2">
      <c r="A41" s="3" t="s">
        <v>3</v>
      </c>
      <c r="B41" s="2" t="s">
        <v>839</v>
      </c>
      <c r="C41" s="3" t="s">
        <v>87</v>
      </c>
      <c r="D41" s="12">
        <f>VLOOKUP(B41,[1]!Table_Query_from_AS4003635[[#All],[ITEM]:[LIST_2023]],14,FALSE)</f>
        <v>342</v>
      </c>
      <c r="E41" s="9">
        <v>257.55</v>
      </c>
      <c r="F41" s="13">
        <f t="shared" si="0"/>
        <v>0.24692982456140344</v>
      </c>
      <c r="G41" s="5">
        <f t="shared" si="1"/>
        <v>270.42750000000001</v>
      </c>
      <c r="H41" s="17">
        <f t="shared" si="2"/>
        <v>0.2092763157894737</v>
      </c>
    </row>
    <row r="42" spans="1:8" ht="14.25" customHeight="1" x14ac:dyDescent="0.2">
      <c r="A42" s="2" t="s">
        <v>763</v>
      </c>
      <c r="B42" s="7" t="s">
        <v>1084</v>
      </c>
      <c r="C42" s="7" t="s">
        <v>1117</v>
      </c>
      <c r="D42" s="12">
        <f>VLOOKUP(B42,[1]!Table_Query_from_AS4003635[[#All],[ITEM]:[LIST_2023]],14,FALSE)</f>
        <v>1840</v>
      </c>
      <c r="E42" s="10">
        <v>1432.25</v>
      </c>
      <c r="F42" s="13">
        <f t="shared" si="0"/>
        <v>0.22160326086956517</v>
      </c>
      <c r="G42" s="5">
        <f t="shared" si="1"/>
        <v>1503.8625</v>
      </c>
      <c r="H42" s="17">
        <f t="shared" si="2"/>
        <v>0.18268342391304349</v>
      </c>
    </row>
    <row r="43" spans="1:8" ht="14.25" customHeight="1" x14ac:dyDescent="0.2">
      <c r="A43" s="2" t="s">
        <v>763</v>
      </c>
      <c r="B43" s="7" t="s">
        <v>1110</v>
      </c>
      <c r="C43" s="7" t="s">
        <v>1140</v>
      </c>
      <c r="D43" s="12">
        <f>VLOOKUP(B43,[1]!Table_Query_from_AS4003635[[#All],[ITEM]:[LIST_2023]],14,FALSE)</f>
        <v>518</v>
      </c>
      <c r="E43" s="10">
        <v>387.20000000000005</v>
      </c>
      <c r="F43" s="13">
        <f t="shared" si="0"/>
        <v>0.2525096525096524</v>
      </c>
      <c r="G43" s="5">
        <f t="shared" si="1"/>
        <v>406.56000000000006</v>
      </c>
      <c r="H43" s="17">
        <f t="shared" si="2"/>
        <v>0.21513513513513505</v>
      </c>
    </row>
    <row r="44" spans="1:8" ht="14.25" customHeight="1" x14ac:dyDescent="0.2">
      <c r="A44" s="2" t="s">
        <v>763</v>
      </c>
      <c r="B44" s="7" t="s">
        <v>1109</v>
      </c>
      <c r="C44" s="7" t="s">
        <v>1139</v>
      </c>
      <c r="D44" s="12">
        <f>VLOOKUP(B44,[1]!Table_Query_from_AS4003635[[#All],[ITEM]:[LIST_2023]],14,FALSE)</f>
        <v>96</v>
      </c>
      <c r="E44" s="10">
        <v>72</v>
      </c>
      <c r="F44" s="13">
        <f t="shared" si="0"/>
        <v>0.25</v>
      </c>
      <c r="G44" s="5">
        <f t="shared" si="1"/>
        <v>75.600000000000009</v>
      </c>
      <c r="H44" s="17">
        <f t="shared" si="2"/>
        <v>0.21249999999999991</v>
      </c>
    </row>
    <row r="45" spans="1:8" ht="14.25" customHeight="1" x14ac:dyDescent="0.2">
      <c r="A45" s="2" t="s">
        <v>763</v>
      </c>
      <c r="B45" s="7" t="s">
        <v>1111</v>
      </c>
      <c r="C45" s="7" t="s">
        <v>1141</v>
      </c>
      <c r="D45" s="12">
        <f>VLOOKUP(B45,[1]!Table_Query_from_AS4003635[[#All],[ITEM]:[LIST_2023]],14,FALSE)</f>
        <v>64</v>
      </c>
      <c r="E45" s="10">
        <v>48</v>
      </c>
      <c r="F45" s="13">
        <f t="shared" si="0"/>
        <v>0.25</v>
      </c>
      <c r="G45" s="5">
        <f t="shared" si="1"/>
        <v>50.400000000000006</v>
      </c>
      <c r="H45" s="17">
        <f t="shared" si="2"/>
        <v>0.21249999999999991</v>
      </c>
    </row>
    <row r="46" spans="1:8" ht="14.25" customHeight="1" x14ac:dyDescent="0.2">
      <c r="A46" s="3" t="s">
        <v>3</v>
      </c>
      <c r="B46" s="2" t="s">
        <v>840</v>
      </c>
      <c r="C46" s="3" t="s">
        <v>93</v>
      </c>
      <c r="D46" s="12">
        <f>VLOOKUP(B46,[1]!Table_Query_from_AS4003635[[#All],[ITEM]:[LIST_2023]],14,FALSE)</f>
        <v>416</v>
      </c>
      <c r="E46" s="9">
        <v>313.64999999999998</v>
      </c>
      <c r="F46" s="13">
        <f t="shared" si="0"/>
        <v>0.24603365384615394</v>
      </c>
      <c r="G46" s="5">
        <f t="shared" si="1"/>
        <v>329.33249999999998</v>
      </c>
      <c r="H46" s="17">
        <f t="shared" si="2"/>
        <v>0.20833533653846159</v>
      </c>
    </row>
    <row r="47" spans="1:8" ht="14.25" customHeight="1" x14ac:dyDescent="0.2">
      <c r="A47" s="3" t="s">
        <v>3</v>
      </c>
      <c r="B47" s="2" t="s">
        <v>841</v>
      </c>
      <c r="C47" s="3" t="s">
        <v>96</v>
      </c>
      <c r="D47" s="12">
        <f>VLOOKUP(B47,[1]!Table_Query_from_AS4003635[[#All],[ITEM]:[LIST_2023]],14,FALSE)</f>
        <v>334</v>
      </c>
      <c r="E47" s="9">
        <v>251.6</v>
      </c>
      <c r="F47" s="13">
        <f t="shared" si="0"/>
        <v>0.24670658682634727</v>
      </c>
      <c r="G47" s="5">
        <f t="shared" si="1"/>
        <v>264.18</v>
      </c>
      <c r="H47" s="17">
        <f t="shared" si="2"/>
        <v>0.20904191616766465</v>
      </c>
    </row>
    <row r="48" spans="1:8" ht="14.25" customHeight="1" x14ac:dyDescent="0.2">
      <c r="A48" s="3" t="s">
        <v>3</v>
      </c>
      <c r="B48" s="2" t="s">
        <v>842</v>
      </c>
      <c r="C48" s="3" t="s">
        <v>98</v>
      </c>
      <c r="D48" s="12">
        <f>VLOOKUP(B48,[1]!Table_Query_from_AS4003635[[#All],[ITEM]:[LIST_2023]],14,FALSE)</f>
        <v>1717</v>
      </c>
      <c r="E48" s="9">
        <v>1292</v>
      </c>
      <c r="F48" s="13">
        <f t="shared" si="0"/>
        <v>0.24752475247524752</v>
      </c>
      <c r="G48" s="5">
        <f t="shared" si="1"/>
        <v>1356.6000000000001</v>
      </c>
      <c r="H48" s="17">
        <f t="shared" si="2"/>
        <v>0.20990099009900987</v>
      </c>
    </row>
    <row r="49" spans="1:8" ht="14.25" customHeight="1" x14ac:dyDescent="0.2">
      <c r="A49" s="3" t="s">
        <v>3</v>
      </c>
      <c r="B49" s="2" t="s">
        <v>843</v>
      </c>
      <c r="C49" s="3" t="s">
        <v>101</v>
      </c>
      <c r="D49" s="12">
        <f>VLOOKUP(B49,[1]!Table_Query_from_AS4003635[[#All],[ITEM]:[LIST_2023]],14,FALSE)</f>
        <v>380</v>
      </c>
      <c r="E49" s="9">
        <v>286.45</v>
      </c>
      <c r="F49" s="13">
        <f t="shared" si="0"/>
        <v>0.24618421052631578</v>
      </c>
      <c r="G49" s="5">
        <f t="shared" si="1"/>
        <v>300.77249999999998</v>
      </c>
      <c r="H49" s="17">
        <f t="shared" si="2"/>
        <v>0.20849342105263158</v>
      </c>
    </row>
    <row r="50" spans="1:8" ht="14.25" customHeight="1" x14ac:dyDescent="0.2">
      <c r="A50" s="3" t="s">
        <v>3</v>
      </c>
      <c r="B50" s="2" t="s">
        <v>844</v>
      </c>
      <c r="C50" s="3" t="s">
        <v>106</v>
      </c>
      <c r="D50" s="12">
        <f>VLOOKUP(B50,[1]!Table_Query_from_AS4003635[[#All],[ITEM]:[LIST_2023]],14,FALSE)</f>
        <v>482</v>
      </c>
      <c r="E50" s="9">
        <v>362.95</v>
      </c>
      <c r="F50" s="13">
        <f t="shared" si="0"/>
        <v>0.24699170124481329</v>
      </c>
      <c r="G50" s="5">
        <f t="shared" si="1"/>
        <v>381.09750000000003</v>
      </c>
      <c r="H50" s="17">
        <f t="shared" si="2"/>
        <v>0.20934128630705384</v>
      </c>
    </row>
    <row r="51" spans="1:8" ht="14.25" customHeight="1" x14ac:dyDescent="0.2">
      <c r="A51" s="3" t="s">
        <v>3</v>
      </c>
      <c r="B51" s="2" t="s">
        <v>845</v>
      </c>
      <c r="C51" s="3" t="s">
        <v>108</v>
      </c>
      <c r="D51" s="12">
        <f>VLOOKUP(B51,[1]!Table_Query_from_AS4003635[[#All],[ITEM]:[LIST_2023]],14,FALSE)</f>
        <v>268</v>
      </c>
      <c r="E51" s="9">
        <v>206.19</v>
      </c>
      <c r="F51" s="13">
        <f t="shared" si="0"/>
        <v>0.23063432835820896</v>
      </c>
      <c r="G51" s="5">
        <f t="shared" si="1"/>
        <v>216.49950000000001</v>
      </c>
      <c r="H51" s="17">
        <f t="shared" si="2"/>
        <v>0.19216604477611932</v>
      </c>
    </row>
    <row r="52" spans="1:8" ht="14.25" customHeight="1" x14ac:dyDescent="0.2">
      <c r="A52" s="2" t="s">
        <v>763</v>
      </c>
      <c r="B52" s="3" t="s">
        <v>707</v>
      </c>
      <c r="C52" s="3" t="s">
        <v>740</v>
      </c>
      <c r="D52" s="12">
        <f>VLOOKUP(B52,[1]!Table_Query_from_AS4003635[[#All],[ITEM]:[LIST_2023]],14,FALSE)</f>
        <v>268</v>
      </c>
      <c r="E52" s="9">
        <v>212.5</v>
      </c>
      <c r="F52" s="13">
        <f t="shared" si="0"/>
        <v>0.20708955223880599</v>
      </c>
      <c r="G52" s="5">
        <f t="shared" si="1"/>
        <v>223.125</v>
      </c>
      <c r="H52" s="17">
        <f t="shared" si="2"/>
        <v>0.16744402985074625</v>
      </c>
    </row>
    <row r="53" spans="1:8" ht="14.25" customHeight="1" x14ac:dyDescent="0.2">
      <c r="A53" s="2" t="s">
        <v>763</v>
      </c>
      <c r="B53" s="3" t="s">
        <v>729</v>
      </c>
      <c r="C53" s="3" t="s">
        <v>760</v>
      </c>
      <c r="D53" s="12">
        <f>VLOOKUP(B53,[1]!Table_Query_from_AS4003635[[#All],[ITEM]:[LIST_2023]],14,FALSE)</f>
        <v>22</v>
      </c>
      <c r="E53" s="9">
        <v>17.850000000000001</v>
      </c>
      <c r="F53" s="13">
        <f t="shared" si="0"/>
        <v>0.1886363636363636</v>
      </c>
      <c r="G53" s="5">
        <f t="shared" si="1"/>
        <v>18.742500000000003</v>
      </c>
      <c r="H53" s="17">
        <f t="shared" si="2"/>
        <v>0.14806818181818171</v>
      </c>
    </row>
    <row r="54" spans="1:8" ht="14.25" customHeight="1" x14ac:dyDescent="0.2">
      <c r="A54" s="3" t="s">
        <v>3</v>
      </c>
      <c r="B54" s="2" t="s">
        <v>846</v>
      </c>
      <c r="C54" s="3" t="s">
        <v>114</v>
      </c>
      <c r="D54" s="12">
        <f>VLOOKUP(B54,[1]!Table_Query_from_AS4003635[[#All],[ITEM]:[LIST_2023]],14,FALSE)</f>
        <v>1632</v>
      </c>
      <c r="E54" s="9">
        <v>1261.5</v>
      </c>
      <c r="F54" s="13">
        <f t="shared" si="0"/>
        <v>0.22702205882352944</v>
      </c>
      <c r="G54" s="5">
        <f t="shared" si="1"/>
        <v>1324.575</v>
      </c>
      <c r="H54" s="17">
        <f t="shared" si="2"/>
        <v>0.18837316176470587</v>
      </c>
    </row>
    <row r="55" spans="1:8" ht="14.25" customHeight="1" x14ac:dyDescent="0.2">
      <c r="A55" s="3" t="s">
        <v>3</v>
      </c>
      <c r="B55" s="2" t="s">
        <v>847</v>
      </c>
      <c r="C55" s="3" t="s">
        <v>116</v>
      </c>
      <c r="D55" s="12">
        <f>VLOOKUP(B55,[1]!Table_Query_from_AS4003635[[#All],[ITEM]:[LIST_2023]],14,FALSE)</f>
        <v>5061</v>
      </c>
      <c r="E55" s="9">
        <v>3915</v>
      </c>
      <c r="F55" s="13">
        <f t="shared" si="0"/>
        <v>0.22643746295198575</v>
      </c>
      <c r="G55" s="5">
        <f t="shared" si="1"/>
        <v>4110.75</v>
      </c>
      <c r="H55" s="17">
        <f t="shared" si="2"/>
        <v>0.18775933609958506</v>
      </c>
    </row>
    <row r="56" spans="1:8" ht="14.25" customHeight="1" x14ac:dyDescent="0.2">
      <c r="A56" s="3" t="s">
        <v>3</v>
      </c>
      <c r="B56" s="2" t="s">
        <v>848</v>
      </c>
      <c r="C56" s="3" t="s">
        <v>118</v>
      </c>
      <c r="D56" s="12">
        <f>VLOOKUP(B56,[1]!Table_Query_from_AS4003635[[#All],[ITEM]:[LIST_2023]],14,FALSE)</f>
        <v>25</v>
      </c>
      <c r="E56" s="9">
        <v>17.850000000000001</v>
      </c>
      <c r="F56" s="13">
        <f t="shared" si="0"/>
        <v>0.28599999999999992</v>
      </c>
      <c r="G56" s="5">
        <f t="shared" si="1"/>
        <v>18.742500000000003</v>
      </c>
      <c r="H56" s="17">
        <f t="shared" si="2"/>
        <v>0.25029999999999986</v>
      </c>
    </row>
    <row r="57" spans="1:8" ht="14.25" customHeight="1" x14ac:dyDescent="0.2">
      <c r="A57" s="3" t="s">
        <v>3</v>
      </c>
      <c r="B57" s="2" t="s">
        <v>849</v>
      </c>
      <c r="C57" s="3" t="s">
        <v>120</v>
      </c>
      <c r="D57" s="12">
        <f>VLOOKUP(B57,[1]!Table_Query_from_AS4003635[[#All],[ITEM]:[LIST_2023]],14,FALSE)</f>
        <v>12</v>
      </c>
      <c r="E57" s="9">
        <v>7.65</v>
      </c>
      <c r="F57" s="13">
        <f t="shared" si="0"/>
        <v>0.36249999999999993</v>
      </c>
      <c r="G57" s="5">
        <f t="shared" si="1"/>
        <v>8.0325000000000006</v>
      </c>
      <c r="H57" s="17">
        <f t="shared" si="2"/>
        <v>0.33062499999999995</v>
      </c>
    </row>
    <row r="58" spans="1:8" ht="14.25" customHeight="1" x14ac:dyDescent="0.2">
      <c r="A58" s="3" t="s">
        <v>3</v>
      </c>
      <c r="B58" s="2" t="s">
        <v>850</v>
      </c>
      <c r="C58" s="3" t="s">
        <v>122</v>
      </c>
      <c r="D58" s="12">
        <f>VLOOKUP(B58,[1]!Table_Query_from_AS4003635[[#All],[ITEM]:[LIST_2023]],14,FALSE)</f>
        <v>28</v>
      </c>
      <c r="E58" s="9">
        <v>20.399999999999999</v>
      </c>
      <c r="F58" s="13">
        <f t="shared" si="0"/>
        <v>0.27142857142857146</v>
      </c>
      <c r="G58" s="5">
        <f t="shared" si="1"/>
        <v>21.419999999999998</v>
      </c>
      <c r="H58" s="17">
        <f t="shared" si="2"/>
        <v>0.2350000000000001</v>
      </c>
    </row>
    <row r="59" spans="1:8" ht="14.25" customHeight="1" x14ac:dyDescent="0.2">
      <c r="A59" s="3" t="s">
        <v>3</v>
      </c>
      <c r="B59" s="2" t="s">
        <v>851</v>
      </c>
      <c r="C59" s="3" t="s">
        <v>124</v>
      </c>
      <c r="D59" s="12">
        <f>VLOOKUP(B59,[1]!Table_Query_from_AS4003635[[#All],[ITEM]:[LIST_2023]],14,FALSE)</f>
        <v>13</v>
      </c>
      <c r="E59" s="9">
        <v>8.5</v>
      </c>
      <c r="F59" s="13">
        <f t="shared" ref="F59:F111" si="3">1-(E59/D59)</f>
        <v>0.34615384615384615</v>
      </c>
      <c r="G59" s="5">
        <f t="shared" ref="G59:G111" si="4">+E59*1.05</f>
        <v>8.9250000000000007</v>
      </c>
      <c r="H59" s="17">
        <f t="shared" ref="H59:H111" si="5">1-(G59/D59)</f>
        <v>0.31346153846153846</v>
      </c>
    </row>
    <row r="60" spans="1:8" ht="14.25" customHeight="1" x14ac:dyDescent="0.2">
      <c r="A60" s="3" t="s">
        <v>3</v>
      </c>
      <c r="B60" s="2" t="s">
        <v>852</v>
      </c>
      <c r="C60" s="3" t="s">
        <v>126</v>
      </c>
      <c r="D60" s="12">
        <f>VLOOKUP(B60,[1]!Table_Query_from_AS4003635[[#All],[ITEM]:[LIST_2023]],14,FALSE)</f>
        <v>34</v>
      </c>
      <c r="E60" s="9">
        <v>25.5</v>
      </c>
      <c r="F60" s="13">
        <f t="shared" si="3"/>
        <v>0.25</v>
      </c>
      <c r="G60" s="5">
        <f t="shared" si="4"/>
        <v>26.775000000000002</v>
      </c>
      <c r="H60" s="17">
        <f t="shared" si="5"/>
        <v>0.21249999999999991</v>
      </c>
    </row>
    <row r="61" spans="1:8" ht="14.25" customHeight="1" x14ac:dyDescent="0.2">
      <c r="A61" s="3" t="s">
        <v>3</v>
      </c>
      <c r="B61" s="2" t="s">
        <v>853</v>
      </c>
      <c r="C61" s="3" t="s">
        <v>128</v>
      </c>
      <c r="D61" s="12">
        <f>VLOOKUP(B61,[1]!Table_Query_from_AS4003635[[#All],[ITEM]:[LIST_2023]],14,FALSE)</f>
        <v>14</v>
      </c>
      <c r="E61" s="9">
        <v>9.35</v>
      </c>
      <c r="F61" s="13">
        <f t="shared" si="3"/>
        <v>0.33214285714285718</v>
      </c>
      <c r="G61" s="5">
        <f t="shared" si="4"/>
        <v>9.8175000000000008</v>
      </c>
      <c r="H61" s="17">
        <f t="shared" si="5"/>
        <v>0.29874999999999996</v>
      </c>
    </row>
    <row r="62" spans="1:8" ht="14.25" customHeight="1" x14ac:dyDescent="0.2">
      <c r="A62" s="3" t="s">
        <v>3</v>
      </c>
      <c r="B62" s="2" t="s">
        <v>854</v>
      </c>
      <c r="C62" s="3" t="s">
        <v>130</v>
      </c>
      <c r="D62" s="12">
        <f>VLOOKUP(B62,[1]!Table_Query_from_AS4003635[[#All],[ITEM]:[LIST_2023]],14,FALSE)</f>
        <v>39</v>
      </c>
      <c r="E62" s="9">
        <v>28.05</v>
      </c>
      <c r="F62" s="13">
        <f t="shared" si="3"/>
        <v>0.28076923076923077</v>
      </c>
      <c r="G62" s="5">
        <f t="shared" si="4"/>
        <v>29.452500000000001</v>
      </c>
      <c r="H62" s="17">
        <f t="shared" si="5"/>
        <v>0.24480769230769228</v>
      </c>
    </row>
    <row r="63" spans="1:8" ht="14.25" customHeight="1" x14ac:dyDescent="0.2">
      <c r="A63" s="3" t="s">
        <v>3</v>
      </c>
      <c r="B63" s="2" t="s">
        <v>855</v>
      </c>
      <c r="C63" s="3" t="s">
        <v>132</v>
      </c>
      <c r="D63" s="12">
        <f>VLOOKUP(B63,[1]!Table_Query_from_AS4003635[[#All],[ITEM]:[LIST_2023]],14,FALSE)</f>
        <v>14</v>
      </c>
      <c r="E63" s="9">
        <v>9.35</v>
      </c>
      <c r="F63" s="13">
        <f t="shared" si="3"/>
        <v>0.33214285714285718</v>
      </c>
      <c r="G63" s="5">
        <f t="shared" si="4"/>
        <v>9.8175000000000008</v>
      </c>
      <c r="H63" s="17">
        <f t="shared" si="5"/>
        <v>0.29874999999999996</v>
      </c>
    </row>
    <row r="64" spans="1:8" ht="14.25" customHeight="1" x14ac:dyDescent="0.2">
      <c r="A64" s="3" t="s">
        <v>3</v>
      </c>
      <c r="B64" s="2" t="s">
        <v>856</v>
      </c>
      <c r="C64" s="3" t="s">
        <v>134</v>
      </c>
      <c r="D64" s="12">
        <f>VLOOKUP(B64,[1]!Table_Query_from_AS4003635[[#All],[ITEM]:[LIST_2023]],14,FALSE)</f>
        <v>55</v>
      </c>
      <c r="E64" s="9">
        <v>40.799999999999997</v>
      </c>
      <c r="F64" s="13">
        <f t="shared" si="3"/>
        <v>0.25818181818181818</v>
      </c>
      <c r="G64" s="5">
        <f t="shared" si="4"/>
        <v>42.839999999999996</v>
      </c>
      <c r="H64" s="17">
        <f t="shared" si="5"/>
        <v>0.22109090909090912</v>
      </c>
    </row>
    <row r="65" spans="1:9" ht="14.25" customHeight="1" x14ac:dyDescent="0.2">
      <c r="A65" s="3" t="s">
        <v>3</v>
      </c>
      <c r="B65" s="2" t="s">
        <v>857</v>
      </c>
      <c r="C65" s="3" t="s">
        <v>136</v>
      </c>
      <c r="D65" s="12">
        <f>VLOOKUP(B65,[1]!Table_Query_from_AS4003635[[#All],[ITEM]:[LIST_2023]],14,FALSE)</f>
        <v>18</v>
      </c>
      <c r="E65" s="9">
        <v>12.75</v>
      </c>
      <c r="F65" s="13">
        <f t="shared" si="3"/>
        <v>0.29166666666666663</v>
      </c>
      <c r="G65" s="5">
        <f t="shared" si="4"/>
        <v>13.387500000000001</v>
      </c>
      <c r="H65" s="17">
        <f t="shared" si="5"/>
        <v>0.25624999999999998</v>
      </c>
    </row>
    <row r="66" spans="1:9" ht="14.25" customHeight="1" x14ac:dyDescent="0.2">
      <c r="A66" s="3" t="s">
        <v>3</v>
      </c>
      <c r="B66" s="2" t="s">
        <v>858</v>
      </c>
      <c r="C66" s="3" t="s">
        <v>142</v>
      </c>
      <c r="D66" s="12">
        <f>VLOOKUP(B66,[1]!Table_Query_from_AS4003635[[#All],[ITEM]:[LIST_2023]],14,FALSE)</f>
        <v>394</v>
      </c>
      <c r="E66" s="9">
        <v>312.8</v>
      </c>
      <c r="F66" s="13">
        <f t="shared" si="3"/>
        <v>0.20609137055837556</v>
      </c>
      <c r="G66" s="5">
        <f t="shared" si="4"/>
        <v>328.44</v>
      </c>
      <c r="H66" s="17">
        <f t="shared" si="5"/>
        <v>0.16639593908629446</v>
      </c>
    </row>
    <row r="67" spans="1:9" ht="14.25" customHeight="1" x14ac:dyDescent="0.2">
      <c r="A67" s="3" t="s">
        <v>3</v>
      </c>
      <c r="B67" s="2" t="s">
        <v>859</v>
      </c>
      <c r="C67" s="3" t="s">
        <v>145</v>
      </c>
      <c r="D67" s="12">
        <f>VLOOKUP(B67,[1]!Table_Query_from_AS4003635[[#All],[ITEM]:[LIST_2023]],14,FALSE)</f>
        <v>398</v>
      </c>
      <c r="E67" s="9">
        <v>379.1</v>
      </c>
      <c r="F67" s="13">
        <f t="shared" si="3"/>
        <v>4.7487437185929626E-2</v>
      </c>
      <c r="G67" s="5">
        <f t="shared" si="4"/>
        <v>398.05500000000006</v>
      </c>
      <c r="H67" s="17">
        <f t="shared" si="5"/>
        <v>-1.3819095477396459E-4</v>
      </c>
    </row>
    <row r="68" spans="1:9" ht="14.25" customHeight="1" x14ac:dyDescent="0.2">
      <c r="A68" s="3" t="s">
        <v>3</v>
      </c>
      <c r="B68" s="2" t="s">
        <v>860</v>
      </c>
      <c r="C68" s="3" t="s">
        <v>147</v>
      </c>
      <c r="D68" s="12">
        <f>VLOOKUP(B68,[1]!Table_Query_from_AS4003635[[#All],[ITEM]:[LIST_2023]],14,FALSE)</f>
        <v>314</v>
      </c>
      <c r="E68" s="9">
        <v>249.05</v>
      </c>
      <c r="F68" s="13">
        <f t="shared" si="3"/>
        <v>0.20684713375796171</v>
      </c>
      <c r="G68" s="5">
        <f t="shared" si="4"/>
        <v>261.5025</v>
      </c>
      <c r="H68" s="17">
        <f t="shared" si="5"/>
        <v>0.16718949044585985</v>
      </c>
    </row>
    <row r="69" spans="1:9" ht="14.25" customHeight="1" x14ac:dyDescent="0.2">
      <c r="A69" s="3" t="s">
        <v>3</v>
      </c>
      <c r="B69" s="2" t="s">
        <v>861</v>
      </c>
      <c r="C69" s="3" t="s">
        <v>149</v>
      </c>
      <c r="D69" s="12">
        <f>VLOOKUP(B69,[1]!Table_Query_from_AS4003635[[#All],[ITEM]:[LIST_2023]],14,FALSE)</f>
        <v>348</v>
      </c>
      <c r="E69" s="9">
        <v>276.25</v>
      </c>
      <c r="F69" s="13">
        <f t="shared" si="3"/>
        <v>0.20617816091954022</v>
      </c>
      <c r="G69" s="5">
        <f t="shared" si="4"/>
        <v>290.0625</v>
      </c>
      <c r="H69" s="17">
        <f t="shared" si="5"/>
        <v>0.16648706896551724</v>
      </c>
    </row>
    <row r="70" spans="1:9" ht="14.25" customHeight="1" x14ac:dyDescent="0.2">
      <c r="A70" s="3" t="s">
        <v>3</v>
      </c>
      <c r="B70" s="2" t="s">
        <v>862</v>
      </c>
      <c r="C70" s="3" t="s">
        <v>151</v>
      </c>
      <c r="D70" s="12">
        <f>VLOOKUP(B70,[1]!Table_Query_from_AS4003635[[#All],[ITEM]:[LIST_2023]],14,FALSE)</f>
        <v>322</v>
      </c>
      <c r="E70" s="9">
        <v>255.85</v>
      </c>
      <c r="F70" s="13">
        <f t="shared" si="3"/>
        <v>0.20543478260869563</v>
      </c>
      <c r="G70" s="5">
        <f t="shared" si="4"/>
        <v>268.64249999999998</v>
      </c>
      <c r="H70" s="17">
        <f t="shared" si="5"/>
        <v>0.16570652173913047</v>
      </c>
    </row>
    <row r="71" spans="1:9" ht="14.25" customHeight="1" x14ac:dyDescent="0.2">
      <c r="A71" s="3" t="s">
        <v>3</v>
      </c>
      <c r="B71" s="2" t="s">
        <v>863</v>
      </c>
      <c r="C71" s="3" t="s">
        <v>153</v>
      </c>
      <c r="D71" s="12">
        <f>VLOOKUP(B71,[1]!Table_Query_from_AS4003635[[#All],[ITEM]:[LIST_2023]],14,FALSE)</f>
        <v>347</v>
      </c>
      <c r="E71" s="9">
        <v>275.39999999999998</v>
      </c>
      <c r="F71" s="13">
        <f t="shared" si="3"/>
        <v>0.20634005763688767</v>
      </c>
      <c r="G71" s="5">
        <f t="shared" si="4"/>
        <v>289.17</v>
      </c>
      <c r="H71" s="17">
        <f t="shared" si="5"/>
        <v>0.16665706051873197</v>
      </c>
    </row>
    <row r="72" spans="1:9" ht="14.25" customHeight="1" x14ac:dyDescent="0.2">
      <c r="A72" s="3" t="s">
        <v>3</v>
      </c>
      <c r="B72" s="2" t="s">
        <v>864</v>
      </c>
      <c r="C72" s="3" t="s">
        <v>155</v>
      </c>
      <c r="D72" s="12">
        <f>VLOOKUP(B72,[1]!Table_Query_from_AS4003635[[#All],[ITEM]:[LIST_2023]],14,FALSE)</f>
        <v>394</v>
      </c>
      <c r="E72" s="9">
        <v>312.8</v>
      </c>
      <c r="F72" s="13">
        <f t="shared" si="3"/>
        <v>0.20609137055837556</v>
      </c>
      <c r="G72" s="5">
        <f t="shared" si="4"/>
        <v>328.44</v>
      </c>
      <c r="H72" s="17">
        <f t="shared" si="5"/>
        <v>0.16639593908629446</v>
      </c>
    </row>
    <row r="73" spans="1:9" ht="14.25" customHeight="1" x14ac:dyDescent="0.2">
      <c r="A73" s="3" t="s">
        <v>3</v>
      </c>
      <c r="B73" s="2" t="s">
        <v>865</v>
      </c>
      <c r="C73" s="3" t="s">
        <v>157</v>
      </c>
      <c r="D73" s="12">
        <f>VLOOKUP(B73,[1]!Table_Query_from_AS4003635[[#All],[ITEM]:[LIST_2023]],14,FALSE)</f>
        <v>221</v>
      </c>
      <c r="E73" s="9">
        <v>175.95</v>
      </c>
      <c r="F73" s="13">
        <f t="shared" si="3"/>
        <v>0.2038461538461539</v>
      </c>
      <c r="G73" s="5">
        <f t="shared" si="4"/>
        <v>184.7475</v>
      </c>
      <c r="H73" s="17">
        <f t="shared" si="5"/>
        <v>0.16403846153846158</v>
      </c>
    </row>
    <row r="74" spans="1:9" ht="14.25" customHeight="1" x14ac:dyDescent="0.2">
      <c r="A74" s="3" t="s">
        <v>3</v>
      </c>
      <c r="B74" s="2" t="s">
        <v>866</v>
      </c>
      <c r="C74" s="3" t="s">
        <v>159</v>
      </c>
      <c r="D74" s="12">
        <f>VLOOKUP(B74,[1]!Table_Query_from_AS4003635[[#All],[ITEM]:[LIST_2023]],14,FALSE)</f>
        <v>469</v>
      </c>
      <c r="E74" s="9">
        <v>372.3</v>
      </c>
      <c r="F74" s="13">
        <f t="shared" si="3"/>
        <v>0.20618336886993605</v>
      </c>
      <c r="G74" s="5">
        <f t="shared" si="4"/>
        <v>390.91500000000002</v>
      </c>
      <c r="H74" s="17">
        <f t="shared" si="5"/>
        <v>0.16649253731343283</v>
      </c>
    </row>
    <row r="75" spans="1:9" ht="14.25" customHeight="1" x14ac:dyDescent="0.2">
      <c r="A75" s="3" t="s">
        <v>3</v>
      </c>
      <c r="B75" s="2" t="s">
        <v>867</v>
      </c>
      <c r="C75" s="3" t="s">
        <v>161</v>
      </c>
      <c r="D75" s="12">
        <f>VLOOKUP(B75,[1]!Table_Query_from_AS4003635[[#All],[ITEM]:[LIST_2023]],14,FALSE)</f>
        <v>272</v>
      </c>
      <c r="E75" s="9">
        <v>215.9</v>
      </c>
      <c r="F75" s="13">
        <f t="shared" si="3"/>
        <v>0.20624999999999993</v>
      </c>
      <c r="G75" s="5">
        <f t="shared" si="4"/>
        <v>226.69500000000002</v>
      </c>
      <c r="H75" s="17">
        <f t="shared" si="5"/>
        <v>0.16656249999999995</v>
      </c>
    </row>
    <row r="76" spans="1:9" ht="14.25" customHeight="1" x14ac:dyDescent="0.2">
      <c r="A76" s="3" t="s">
        <v>3</v>
      </c>
      <c r="B76" s="2" t="s">
        <v>868</v>
      </c>
      <c r="C76" s="3" t="s">
        <v>163</v>
      </c>
      <c r="D76" s="12">
        <f>VLOOKUP(B76,[1]!Table_Query_from_AS4003635[[#All],[ITEM]:[LIST_2023]],14,FALSE)</f>
        <v>486</v>
      </c>
      <c r="E76" s="9">
        <v>385.9</v>
      </c>
      <c r="F76" s="13">
        <f t="shared" si="3"/>
        <v>0.20596707818930049</v>
      </c>
      <c r="G76" s="5">
        <f t="shared" si="4"/>
        <v>405.19499999999999</v>
      </c>
      <c r="H76" s="17">
        <f t="shared" si="5"/>
        <v>0.16626543209876543</v>
      </c>
    </row>
    <row r="77" spans="1:9" ht="14.25" customHeight="1" x14ac:dyDescent="0.2">
      <c r="A77" s="3" t="s">
        <v>3</v>
      </c>
      <c r="B77" s="2" t="s">
        <v>869</v>
      </c>
      <c r="C77" s="3" t="s">
        <v>165</v>
      </c>
      <c r="D77" s="12">
        <f>VLOOKUP(B77,[1]!Table_Query_from_AS4003635[[#All],[ITEM]:[LIST_2023]],14,FALSE)</f>
        <v>532</v>
      </c>
      <c r="E77" s="9">
        <v>422.45</v>
      </c>
      <c r="F77" s="13">
        <f t="shared" si="3"/>
        <v>0.205921052631579</v>
      </c>
      <c r="G77" s="5">
        <f t="shared" si="4"/>
        <v>443.57249999999999</v>
      </c>
      <c r="H77" s="17">
        <f t="shared" si="5"/>
        <v>0.16621710526315792</v>
      </c>
    </row>
    <row r="78" spans="1:9" ht="14.25" customHeight="1" x14ac:dyDescent="0.2">
      <c r="A78" s="3" t="s">
        <v>3</v>
      </c>
      <c r="B78" s="2" t="s">
        <v>870</v>
      </c>
      <c r="C78" s="3" t="s">
        <v>167</v>
      </c>
      <c r="D78" s="12">
        <f>VLOOKUP(B78,[1]!Table_Query_from_AS4003635[[#All],[ITEM]:[LIST_2023]],14,FALSE)</f>
        <v>486</v>
      </c>
      <c r="E78" s="9">
        <v>385.9</v>
      </c>
      <c r="F78" s="13">
        <f t="shared" si="3"/>
        <v>0.20596707818930049</v>
      </c>
      <c r="G78" s="5">
        <f t="shared" si="4"/>
        <v>405.19499999999999</v>
      </c>
      <c r="H78" s="17">
        <f t="shared" si="5"/>
        <v>0.16626543209876543</v>
      </c>
      <c r="I78" s="5"/>
    </row>
    <row r="79" spans="1:9" ht="14.25" customHeight="1" x14ac:dyDescent="0.2">
      <c r="A79" s="3" t="s">
        <v>3</v>
      </c>
      <c r="B79" s="2" t="s">
        <v>871</v>
      </c>
      <c r="C79" s="3" t="s">
        <v>169</v>
      </c>
      <c r="D79" s="12">
        <f>VLOOKUP(B79,[1]!Table_Query_from_AS4003635[[#All],[ITEM]:[LIST_2023]],14,FALSE)</f>
        <v>1086</v>
      </c>
      <c r="E79" s="9">
        <v>862.75</v>
      </c>
      <c r="F79" s="13">
        <f t="shared" si="3"/>
        <v>0.2055709023941068</v>
      </c>
      <c r="G79" s="5">
        <f t="shared" si="4"/>
        <v>905.88750000000005</v>
      </c>
      <c r="H79" s="17">
        <f t="shared" si="5"/>
        <v>0.16584944751381214</v>
      </c>
      <c r="I79" s="5"/>
    </row>
    <row r="80" spans="1:9" ht="14.25" customHeight="1" x14ac:dyDescent="0.2">
      <c r="A80" s="3" t="s">
        <v>3</v>
      </c>
      <c r="B80" s="2" t="s">
        <v>872</v>
      </c>
      <c r="C80" s="3" t="s">
        <v>171</v>
      </c>
      <c r="D80" s="12">
        <f>VLOOKUP(B80,[1]!Table_Query_from_AS4003635[[#All],[ITEM]:[LIST_2023]],14,FALSE)</f>
        <v>1086</v>
      </c>
      <c r="E80" s="9">
        <v>862.75</v>
      </c>
      <c r="F80" s="13">
        <f t="shared" si="3"/>
        <v>0.2055709023941068</v>
      </c>
      <c r="G80" s="5">
        <f t="shared" si="4"/>
        <v>905.88750000000005</v>
      </c>
      <c r="H80" s="17">
        <f t="shared" si="5"/>
        <v>0.16584944751381214</v>
      </c>
      <c r="I80" s="5"/>
    </row>
    <row r="81" spans="1:9" ht="14.25" customHeight="1" x14ac:dyDescent="0.2">
      <c r="A81" s="3" t="s">
        <v>3</v>
      </c>
      <c r="B81" s="2" t="s">
        <v>873</v>
      </c>
      <c r="C81" s="3" t="s">
        <v>173</v>
      </c>
      <c r="D81" s="12">
        <f>VLOOKUP(B81,[1]!Table_Query_from_AS4003635[[#All],[ITEM]:[LIST_2023]],14,FALSE)</f>
        <v>631</v>
      </c>
      <c r="E81" s="9">
        <v>501.5</v>
      </c>
      <c r="F81" s="13">
        <f t="shared" si="3"/>
        <v>0.20522979397781305</v>
      </c>
      <c r="G81" s="5">
        <f t="shared" si="4"/>
        <v>526.57500000000005</v>
      </c>
      <c r="H81" s="17">
        <f t="shared" si="5"/>
        <v>0.16549128367670363</v>
      </c>
      <c r="I81" s="5"/>
    </row>
    <row r="82" spans="1:9" ht="14.25" customHeight="1" x14ac:dyDescent="0.2">
      <c r="A82" s="3" t="s">
        <v>3</v>
      </c>
      <c r="B82" s="2" t="s">
        <v>874</v>
      </c>
      <c r="C82" s="3" t="s">
        <v>176</v>
      </c>
      <c r="D82" s="12">
        <f>VLOOKUP(B82,[1]!Table_Query_from_AS4003635[[#All],[ITEM]:[LIST_2023]],14,FALSE)</f>
        <v>241</v>
      </c>
      <c r="E82" s="9">
        <v>211.65</v>
      </c>
      <c r="F82" s="13">
        <f t="shared" si="3"/>
        <v>0.12178423236514524</v>
      </c>
      <c r="G82" s="5">
        <f t="shared" si="4"/>
        <v>222.23250000000002</v>
      </c>
      <c r="H82" s="17">
        <f t="shared" si="5"/>
        <v>7.7873443983402457E-2</v>
      </c>
      <c r="I82" s="5"/>
    </row>
    <row r="83" spans="1:9" ht="14.25" customHeight="1" x14ac:dyDescent="0.2">
      <c r="A83" s="3" t="s">
        <v>3</v>
      </c>
      <c r="B83" s="2" t="s">
        <v>875</v>
      </c>
      <c r="C83" s="3" t="s">
        <v>178</v>
      </c>
      <c r="D83" s="12">
        <f>VLOOKUP(B83,[1]!Table_Query_from_AS4003635[[#All],[ITEM]:[LIST_2023]],14,FALSE)</f>
        <v>251</v>
      </c>
      <c r="E83" s="9">
        <v>315.35000000000002</v>
      </c>
      <c r="F83" s="13">
        <f t="shared" si="3"/>
        <v>-0.25637450199203204</v>
      </c>
      <c r="G83" s="5">
        <f t="shared" si="4"/>
        <v>331.11750000000006</v>
      </c>
      <c r="H83" s="17">
        <f t="shared" si="5"/>
        <v>-0.31919322709163378</v>
      </c>
      <c r="I83" s="5"/>
    </row>
    <row r="84" spans="1:9" ht="14.25" customHeight="1" x14ac:dyDescent="0.2">
      <c r="A84" s="2" t="s">
        <v>3</v>
      </c>
      <c r="B84" s="3" t="s">
        <v>876</v>
      </c>
      <c r="C84" s="2" t="s">
        <v>180</v>
      </c>
      <c r="D84" s="12">
        <f>VLOOKUP(B84,[1]!Table_Query_from_AS4003635[[#All],[ITEM]:[LIST_2023]],14,FALSE)</f>
        <v>360</v>
      </c>
      <c r="E84" s="9">
        <v>285.60000000000002</v>
      </c>
      <c r="F84" s="13">
        <f t="shared" si="3"/>
        <v>0.20666666666666655</v>
      </c>
      <c r="G84" s="5">
        <f t="shared" si="4"/>
        <v>299.88000000000005</v>
      </c>
      <c r="H84" s="17">
        <f t="shared" si="5"/>
        <v>0.16699999999999982</v>
      </c>
      <c r="I84" s="5"/>
    </row>
    <row r="85" spans="1:9" ht="14.25" customHeight="1" x14ac:dyDescent="0.2">
      <c r="A85" s="2" t="s">
        <v>3</v>
      </c>
      <c r="B85" s="3" t="s">
        <v>877</v>
      </c>
      <c r="C85" s="2" t="s">
        <v>182</v>
      </c>
      <c r="D85" s="12">
        <f>VLOOKUP(B85,[1]!Table_Query_from_AS4003635[[#All],[ITEM]:[LIST_2023]],14,FALSE)</f>
        <v>382</v>
      </c>
      <c r="E85" s="9">
        <v>303.45</v>
      </c>
      <c r="F85" s="13">
        <f t="shared" si="3"/>
        <v>0.20562827225130897</v>
      </c>
      <c r="G85" s="5">
        <f t="shared" si="4"/>
        <v>318.6225</v>
      </c>
      <c r="H85" s="17">
        <f t="shared" si="5"/>
        <v>0.16590968586387433</v>
      </c>
      <c r="I85" s="5"/>
    </row>
    <row r="86" spans="1:9" ht="14.25" customHeight="1" x14ac:dyDescent="0.2">
      <c r="A86" s="2" t="s">
        <v>3</v>
      </c>
      <c r="B86" s="3" t="s">
        <v>878</v>
      </c>
      <c r="C86" s="2" t="s">
        <v>184</v>
      </c>
      <c r="D86" s="12">
        <f>VLOOKUP(B86,[1]!Table_Query_from_AS4003635[[#All],[ITEM]:[LIST_2023]],14,FALSE)</f>
        <v>472</v>
      </c>
      <c r="E86" s="9">
        <v>374.85</v>
      </c>
      <c r="F86" s="13">
        <f t="shared" si="3"/>
        <v>0.20582627118644059</v>
      </c>
      <c r="G86" s="5">
        <f t="shared" si="4"/>
        <v>393.59250000000003</v>
      </c>
      <c r="H86" s="17">
        <f t="shared" si="5"/>
        <v>0.16611758474576266</v>
      </c>
      <c r="I86" s="5"/>
    </row>
    <row r="87" spans="1:9" ht="14.25" customHeight="1" x14ac:dyDescent="0.2">
      <c r="A87" s="2" t="s">
        <v>3</v>
      </c>
      <c r="B87" s="3" t="s">
        <v>879</v>
      </c>
      <c r="C87" s="2" t="s">
        <v>186</v>
      </c>
      <c r="D87" s="12">
        <f>VLOOKUP(B87,[1]!Table_Query_from_AS4003635[[#All],[ITEM]:[LIST_2023]],14,FALSE)</f>
        <v>472</v>
      </c>
      <c r="E87" s="9">
        <v>374.85</v>
      </c>
      <c r="F87" s="13">
        <f t="shared" si="3"/>
        <v>0.20582627118644059</v>
      </c>
      <c r="G87" s="5">
        <f t="shared" si="4"/>
        <v>393.59250000000003</v>
      </c>
      <c r="H87" s="17">
        <f t="shared" si="5"/>
        <v>0.16611758474576266</v>
      </c>
      <c r="I87" s="5"/>
    </row>
    <row r="88" spans="1:9" ht="14.25" customHeight="1" x14ac:dyDescent="0.2">
      <c r="A88" s="2" t="s">
        <v>3</v>
      </c>
      <c r="B88" s="3" t="s">
        <v>880</v>
      </c>
      <c r="C88" s="2" t="s">
        <v>189</v>
      </c>
      <c r="D88" s="12">
        <f>VLOOKUP(B88,[1]!Table_Query_from_AS4003635[[#All],[ITEM]:[LIST_2023]],14,FALSE)</f>
        <v>322</v>
      </c>
      <c r="E88" s="9">
        <v>255.85</v>
      </c>
      <c r="F88" s="13">
        <f t="shared" si="3"/>
        <v>0.20543478260869563</v>
      </c>
      <c r="G88" s="5">
        <f t="shared" si="4"/>
        <v>268.64249999999998</v>
      </c>
      <c r="H88" s="17">
        <f t="shared" si="5"/>
        <v>0.16570652173913047</v>
      </c>
      <c r="I88" s="5"/>
    </row>
    <row r="89" spans="1:9" ht="14.25" customHeight="1" x14ac:dyDescent="0.2">
      <c r="A89" s="2" t="s">
        <v>3</v>
      </c>
      <c r="B89" s="3" t="s">
        <v>881</v>
      </c>
      <c r="C89" s="2" t="s">
        <v>191</v>
      </c>
      <c r="D89" s="12">
        <f>VLOOKUP(B89,[1]!Table_Query_from_AS4003635[[#All],[ITEM]:[LIST_2023]],14,FALSE)</f>
        <v>322</v>
      </c>
      <c r="E89" s="9">
        <v>255.85</v>
      </c>
      <c r="F89" s="13">
        <f t="shared" si="3"/>
        <v>0.20543478260869563</v>
      </c>
      <c r="G89" s="5">
        <f t="shared" si="4"/>
        <v>268.64249999999998</v>
      </c>
      <c r="H89" s="17">
        <f t="shared" si="5"/>
        <v>0.16570652173913047</v>
      </c>
      <c r="I89" s="5"/>
    </row>
    <row r="90" spans="1:9" ht="14.25" customHeight="1" x14ac:dyDescent="0.2">
      <c r="A90" s="2" t="s">
        <v>3</v>
      </c>
      <c r="B90" s="3" t="s">
        <v>882</v>
      </c>
      <c r="C90" s="2" t="s">
        <v>193</v>
      </c>
      <c r="D90" s="12">
        <f>VLOOKUP(B90,[1]!Table_Query_from_AS4003635[[#All],[ITEM]:[LIST_2023]],14,FALSE)</f>
        <v>685</v>
      </c>
      <c r="E90" s="9">
        <v>544</v>
      </c>
      <c r="F90" s="13">
        <f t="shared" si="3"/>
        <v>0.20583941605839418</v>
      </c>
      <c r="G90" s="5">
        <f t="shared" si="4"/>
        <v>571.20000000000005</v>
      </c>
      <c r="H90" s="17">
        <f t="shared" si="5"/>
        <v>0.16613138686131379</v>
      </c>
      <c r="I90" s="5"/>
    </row>
    <row r="91" spans="1:9" ht="14.25" customHeight="1" x14ac:dyDescent="0.2">
      <c r="A91" s="2" t="s">
        <v>3</v>
      </c>
      <c r="B91" s="3" t="s">
        <v>883</v>
      </c>
      <c r="C91" s="2" t="s">
        <v>195</v>
      </c>
      <c r="D91" s="12">
        <f>VLOOKUP(B91,[1]!Table_Query_from_AS4003635[[#All],[ITEM]:[LIST_2023]],14,FALSE)</f>
        <v>754</v>
      </c>
      <c r="E91" s="9">
        <v>599.25</v>
      </c>
      <c r="F91" s="13">
        <f t="shared" si="3"/>
        <v>0.20523872679045096</v>
      </c>
      <c r="G91" s="5">
        <f t="shared" si="4"/>
        <v>629.21249999999998</v>
      </c>
      <c r="H91" s="17">
        <f t="shared" si="5"/>
        <v>0.16550066312997347</v>
      </c>
      <c r="I91" s="5"/>
    </row>
    <row r="92" spans="1:9" ht="14.25" customHeight="1" x14ac:dyDescent="0.2">
      <c r="A92" s="2" t="s">
        <v>3</v>
      </c>
      <c r="B92" s="3" t="s">
        <v>884</v>
      </c>
      <c r="C92" s="2" t="s">
        <v>197</v>
      </c>
      <c r="D92" s="12">
        <f>VLOOKUP(B92,[1]!Table_Query_from_AS4003635[[#All],[ITEM]:[LIST_2023]],14,FALSE)</f>
        <v>781</v>
      </c>
      <c r="E92" s="9">
        <v>607.75</v>
      </c>
      <c r="F92" s="13">
        <f t="shared" si="3"/>
        <v>0.221830985915493</v>
      </c>
      <c r="G92" s="5">
        <f t="shared" si="4"/>
        <v>638.13750000000005</v>
      </c>
      <c r="H92" s="17">
        <f t="shared" si="5"/>
        <v>0.18292253521126756</v>
      </c>
      <c r="I92" s="5"/>
    </row>
    <row r="93" spans="1:9" ht="14.25" customHeight="1" x14ac:dyDescent="0.2">
      <c r="A93" s="2" t="s">
        <v>3</v>
      </c>
      <c r="B93" s="3" t="s">
        <v>885</v>
      </c>
      <c r="C93" s="2" t="s">
        <v>199</v>
      </c>
      <c r="D93" s="12">
        <f>VLOOKUP(B93,[1]!Table_Query_from_AS4003635[[#All],[ITEM]:[LIST_2023]],14,FALSE)</f>
        <v>366</v>
      </c>
      <c r="E93" s="9">
        <v>284.75</v>
      </c>
      <c r="F93" s="13">
        <f t="shared" si="3"/>
        <v>0.22199453551912574</v>
      </c>
      <c r="G93" s="5">
        <f t="shared" si="4"/>
        <v>298.98750000000001</v>
      </c>
      <c r="H93" s="17">
        <f t="shared" si="5"/>
        <v>0.18309426229508197</v>
      </c>
      <c r="I93" s="5"/>
    </row>
    <row r="94" spans="1:9" ht="14.25" customHeight="1" x14ac:dyDescent="0.2">
      <c r="A94" s="2" t="s">
        <v>3</v>
      </c>
      <c r="B94" s="3" t="s">
        <v>886</v>
      </c>
      <c r="C94" s="2" t="s">
        <v>201</v>
      </c>
      <c r="D94" s="12">
        <f>VLOOKUP(B94,[1]!Table_Query_from_AS4003635[[#All],[ITEM]:[LIST_2023]],14,FALSE)</f>
        <v>781</v>
      </c>
      <c r="E94" s="9">
        <v>607.75</v>
      </c>
      <c r="F94" s="13">
        <f t="shared" si="3"/>
        <v>0.221830985915493</v>
      </c>
      <c r="G94" s="5">
        <f t="shared" si="4"/>
        <v>638.13750000000005</v>
      </c>
      <c r="H94" s="17">
        <f t="shared" si="5"/>
        <v>0.18292253521126756</v>
      </c>
      <c r="I94" s="5"/>
    </row>
    <row r="95" spans="1:9" ht="14.25" customHeight="1" x14ac:dyDescent="0.2">
      <c r="A95" s="2" t="s">
        <v>3</v>
      </c>
      <c r="B95" s="3" t="s">
        <v>887</v>
      </c>
      <c r="C95" s="2" t="s">
        <v>203</v>
      </c>
      <c r="D95" s="12">
        <f>VLOOKUP(B95,[1]!Table_Query_from_AS4003635[[#All],[ITEM]:[LIST_2023]],14,FALSE)</f>
        <v>72</v>
      </c>
      <c r="E95" s="9">
        <v>55.25</v>
      </c>
      <c r="F95" s="13">
        <f t="shared" si="3"/>
        <v>0.23263888888888884</v>
      </c>
      <c r="G95" s="5">
        <f t="shared" si="4"/>
        <v>58.012500000000003</v>
      </c>
      <c r="H95" s="17">
        <f t="shared" si="5"/>
        <v>0.19427083333333328</v>
      </c>
      <c r="I95" s="5"/>
    </row>
    <row r="96" spans="1:9" ht="14.25" customHeight="1" x14ac:dyDescent="0.2">
      <c r="A96" s="2" t="s">
        <v>3</v>
      </c>
      <c r="B96" s="3" t="s">
        <v>888</v>
      </c>
      <c r="C96" s="2" t="s">
        <v>205</v>
      </c>
      <c r="D96" s="12">
        <f>VLOOKUP(B96,[1]!Table_Query_from_AS4003635[[#All],[ITEM]:[LIST_2023]],14,FALSE)</f>
        <v>68</v>
      </c>
      <c r="E96" s="9">
        <v>52.7</v>
      </c>
      <c r="F96" s="13">
        <f t="shared" si="3"/>
        <v>0.22499999999999998</v>
      </c>
      <c r="G96" s="5">
        <f t="shared" si="4"/>
        <v>55.335000000000008</v>
      </c>
      <c r="H96" s="17">
        <f t="shared" si="5"/>
        <v>0.18624999999999992</v>
      </c>
      <c r="I96" s="5"/>
    </row>
    <row r="97" spans="1:9" ht="14.25" customHeight="1" x14ac:dyDescent="0.2">
      <c r="A97" s="2" t="s">
        <v>763</v>
      </c>
      <c r="B97" s="7" t="s">
        <v>1112</v>
      </c>
      <c r="C97" s="7" t="s">
        <v>1142</v>
      </c>
      <c r="D97" s="12">
        <f>VLOOKUP(B97,[1]!Table_Query_from_AS4003635[[#All],[ITEM]:[LIST_2023]],14,FALSE)</f>
        <v>268</v>
      </c>
      <c r="E97" s="10">
        <v>200</v>
      </c>
      <c r="F97" s="13">
        <f t="shared" si="3"/>
        <v>0.25373134328358204</v>
      </c>
      <c r="G97" s="5">
        <f t="shared" si="4"/>
        <v>210</v>
      </c>
      <c r="H97" s="17">
        <f t="shared" si="5"/>
        <v>0.21641791044776115</v>
      </c>
      <c r="I97" s="5"/>
    </row>
    <row r="98" spans="1:9" ht="14.25" customHeight="1" x14ac:dyDescent="0.2">
      <c r="A98" s="2" t="s">
        <v>3</v>
      </c>
      <c r="B98" s="3" t="s">
        <v>889</v>
      </c>
      <c r="C98" s="2" t="s">
        <v>207</v>
      </c>
      <c r="D98" s="12">
        <f>VLOOKUP(B98,[1]!Table_Query_from_AS4003635[[#All],[ITEM]:[LIST_2023]],14,FALSE)</f>
        <v>157</v>
      </c>
      <c r="E98" s="9">
        <v>103.7</v>
      </c>
      <c r="F98" s="13">
        <f t="shared" si="3"/>
        <v>0.33949044585987265</v>
      </c>
      <c r="G98" s="5">
        <f t="shared" si="4"/>
        <v>108.88500000000001</v>
      </c>
      <c r="H98" s="17">
        <f t="shared" si="5"/>
        <v>0.30646496815286617</v>
      </c>
      <c r="I98" s="5"/>
    </row>
    <row r="99" spans="1:9" ht="14.25" customHeight="1" x14ac:dyDescent="0.2">
      <c r="A99" s="2" t="s">
        <v>3</v>
      </c>
      <c r="B99" s="3" t="s">
        <v>890</v>
      </c>
      <c r="C99" s="2" t="s">
        <v>211</v>
      </c>
      <c r="D99" s="12">
        <f>VLOOKUP(B99,[1]!Table_Query_from_AS4003635[[#All],[ITEM]:[LIST_2023]],14,FALSE)</f>
        <v>540</v>
      </c>
      <c r="E99" s="9">
        <v>408</v>
      </c>
      <c r="F99" s="13">
        <f t="shared" si="3"/>
        <v>0.24444444444444446</v>
      </c>
      <c r="G99" s="5">
        <f t="shared" si="4"/>
        <v>428.40000000000003</v>
      </c>
      <c r="H99" s="17">
        <f t="shared" si="5"/>
        <v>0.20666666666666655</v>
      </c>
      <c r="I99" s="5"/>
    </row>
    <row r="100" spans="1:9" ht="14.25" customHeight="1" x14ac:dyDescent="0.2">
      <c r="A100" s="2" t="s">
        <v>3</v>
      </c>
      <c r="B100" s="3" t="s">
        <v>891</v>
      </c>
      <c r="C100" s="2" t="s">
        <v>213</v>
      </c>
      <c r="D100" s="12">
        <f>VLOOKUP(B100,[1]!Table_Query_from_AS4003635[[#All],[ITEM]:[LIST_2023]],14,FALSE)</f>
        <v>516</v>
      </c>
      <c r="E100" s="9">
        <v>388.45</v>
      </c>
      <c r="F100" s="13">
        <f t="shared" si="3"/>
        <v>0.24718992248062022</v>
      </c>
      <c r="G100" s="5">
        <f t="shared" si="4"/>
        <v>407.8725</v>
      </c>
      <c r="H100" s="17">
        <f t="shared" si="5"/>
        <v>0.20954941860465115</v>
      </c>
      <c r="I100" s="5"/>
    </row>
    <row r="101" spans="1:9" ht="14.25" customHeight="1" x14ac:dyDescent="0.2">
      <c r="A101" s="2" t="s">
        <v>3</v>
      </c>
      <c r="B101" s="3" t="s">
        <v>892</v>
      </c>
      <c r="C101" s="2" t="s">
        <v>215</v>
      </c>
      <c r="D101" s="12">
        <f>VLOOKUP(B101,[1]!Table_Query_from_AS4003635[[#All],[ITEM]:[LIST_2023]],14,FALSE)</f>
        <v>1273</v>
      </c>
      <c r="E101" s="9">
        <v>960.5</v>
      </c>
      <c r="F101" s="13">
        <f t="shared" si="3"/>
        <v>0.24548311076197959</v>
      </c>
      <c r="G101" s="5">
        <f t="shared" si="4"/>
        <v>1008.5250000000001</v>
      </c>
      <c r="H101" s="17">
        <f t="shared" si="5"/>
        <v>0.20775726630007851</v>
      </c>
      <c r="I101" s="5"/>
    </row>
    <row r="102" spans="1:9" ht="14.25" customHeight="1" x14ac:dyDescent="0.2">
      <c r="A102" s="2" t="s">
        <v>3</v>
      </c>
      <c r="B102" s="3" t="s">
        <v>893</v>
      </c>
      <c r="C102" s="2" t="s">
        <v>217</v>
      </c>
      <c r="D102" s="12">
        <f>VLOOKUP(B102,[1]!Table_Query_from_AS4003635[[#All],[ITEM]:[LIST_2023]],14,FALSE)</f>
        <v>1327</v>
      </c>
      <c r="E102" s="9">
        <v>998.75</v>
      </c>
      <c r="F102" s="13">
        <f t="shared" si="3"/>
        <v>0.24736247174076864</v>
      </c>
      <c r="G102" s="5">
        <f t="shared" si="4"/>
        <v>1048.6875</v>
      </c>
      <c r="H102" s="17">
        <f t="shared" si="5"/>
        <v>0.20973059532780713</v>
      </c>
      <c r="I102" s="5"/>
    </row>
    <row r="103" spans="1:9" ht="14.25" customHeight="1" x14ac:dyDescent="0.2">
      <c r="A103" s="2" t="s">
        <v>763</v>
      </c>
      <c r="B103" s="3" t="s">
        <v>717</v>
      </c>
      <c r="C103" s="3" t="s">
        <v>749</v>
      </c>
      <c r="D103" s="12">
        <f>VLOOKUP(B103,[1]!Table_Query_from_AS4003635[[#All],[ITEM]:[LIST_2023]],14,FALSE)</f>
        <v>48</v>
      </c>
      <c r="E103" s="9">
        <v>38.25</v>
      </c>
      <c r="F103" s="13">
        <f t="shared" si="3"/>
        <v>0.203125</v>
      </c>
      <c r="G103" s="5">
        <f t="shared" si="4"/>
        <v>40.162500000000001</v>
      </c>
      <c r="H103" s="17">
        <f t="shared" si="5"/>
        <v>0.16328124999999993</v>
      </c>
      <c r="I103" s="5"/>
    </row>
    <row r="104" spans="1:9" ht="14.25" customHeight="1" x14ac:dyDescent="0.2">
      <c r="A104" s="2" t="s">
        <v>763</v>
      </c>
      <c r="B104" s="3" t="s">
        <v>716</v>
      </c>
      <c r="C104" s="3" t="s">
        <v>748</v>
      </c>
      <c r="D104" s="12">
        <f>VLOOKUP(B104,[1]!Table_Query_from_AS4003635[[#All],[ITEM]:[LIST_2023]],14,FALSE)</f>
        <v>48</v>
      </c>
      <c r="E104" s="9">
        <v>38.25</v>
      </c>
      <c r="F104" s="13">
        <f t="shared" si="3"/>
        <v>0.203125</v>
      </c>
      <c r="G104" s="5">
        <f t="shared" si="4"/>
        <v>40.162500000000001</v>
      </c>
      <c r="H104" s="17">
        <f t="shared" si="5"/>
        <v>0.16328124999999993</v>
      </c>
      <c r="I104" s="5"/>
    </row>
    <row r="105" spans="1:9" ht="14.25" customHeight="1" x14ac:dyDescent="0.2">
      <c r="A105" s="2" t="s">
        <v>3</v>
      </c>
      <c r="B105" s="3" t="s">
        <v>894</v>
      </c>
      <c r="C105" s="2" t="s">
        <v>220</v>
      </c>
      <c r="D105" s="12">
        <f>VLOOKUP(B105,[1]!Table_Query_from_AS4003635[[#All],[ITEM]:[LIST_2023]],14,FALSE)</f>
        <v>65</v>
      </c>
      <c r="E105" s="9">
        <v>48.45</v>
      </c>
      <c r="F105" s="13">
        <f t="shared" si="3"/>
        <v>0.25461538461538458</v>
      </c>
      <c r="G105" s="5">
        <f t="shared" si="4"/>
        <v>50.872500000000002</v>
      </c>
      <c r="H105" s="17">
        <f t="shared" si="5"/>
        <v>0.21734615384615386</v>
      </c>
      <c r="I105" s="5"/>
    </row>
    <row r="106" spans="1:9" ht="14.25" customHeight="1" x14ac:dyDescent="0.2">
      <c r="A106" s="2" t="s">
        <v>3</v>
      </c>
      <c r="B106" s="3" t="s">
        <v>895</v>
      </c>
      <c r="C106" s="2" t="s">
        <v>223</v>
      </c>
      <c r="D106" s="12">
        <f>VLOOKUP(B106,[1]!Table_Query_from_AS4003635[[#All],[ITEM]:[LIST_2023]],14,FALSE)</f>
        <v>637</v>
      </c>
      <c r="E106" s="9">
        <v>476</v>
      </c>
      <c r="F106" s="13">
        <f t="shared" si="3"/>
        <v>0.25274725274725274</v>
      </c>
      <c r="G106" s="5">
        <f t="shared" si="4"/>
        <v>499.8</v>
      </c>
      <c r="H106" s="17">
        <f t="shared" si="5"/>
        <v>0.2153846153846154</v>
      </c>
      <c r="I106" s="5"/>
    </row>
    <row r="107" spans="1:9" ht="14.25" customHeight="1" x14ac:dyDescent="0.2">
      <c r="A107" s="2" t="s">
        <v>3</v>
      </c>
      <c r="B107" s="3" t="s">
        <v>896</v>
      </c>
      <c r="C107" s="2" t="s">
        <v>225</v>
      </c>
      <c r="D107" s="12">
        <f>VLOOKUP(B107,[1]!Table_Query_from_AS4003635[[#All],[ITEM]:[LIST_2023]],14,FALSE)</f>
        <v>578</v>
      </c>
      <c r="E107" s="9">
        <v>429.25</v>
      </c>
      <c r="F107" s="13">
        <f t="shared" si="3"/>
        <v>0.25735294117647056</v>
      </c>
      <c r="G107" s="5">
        <f t="shared" si="4"/>
        <v>450.71250000000003</v>
      </c>
      <c r="H107" s="17">
        <f t="shared" si="5"/>
        <v>0.22022058823529411</v>
      </c>
      <c r="I107" s="5"/>
    </row>
    <row r="108" spans="1:9" ht="14.25" customHeight="1" x14ac:dyDescent="0.2">
      <c r="A108" s="2" t="s">
        <v>3</v>
      </c>
      <c r="B108" s="3" t="s">
        <v>897</v>
      </c>
      <c r="C108" s="2" t="s">
        <v>227</v>
      </c>
      <c r="D108" s="12">
        <f>VLOOKUP(B108,[1]!Table_Query_from_AS4003635[[#All],[ITEM]:[LIST_2023]],14,FALSE)</f>
        <v>540</v>
      </c>
      <c r="E108" s="9">
        <v>408</v>
      </c>
      <c r="F108" s="13">
        <f t="shared" si="3"/>
        <v>0.24444444444444446</v>
      </c>
      <c r="G108" s="5">
        <f t="shared" si="4"/>
        <v>428.40000000000003</v>
      </c>
      <c r="H108" s="17">
        <f t="shared" si="5"/>
        <v>0.20666666666666655</v>
      </c>
      <c r="I108" s="5"/>
    </row>
    <row r="109" spans="1:9" ht="14.25" customHeight="1" x14ac:dyDescent="0.2">
      <c r="A109" s="2" t="s">
        <v>3</v>
      </c>
      <c r="B109" s="3" t="s">
        <v>898</v>
      </c>
      <c r="C109" s="2" t="s">
        <v>229</v>
      </c>
      <c r="D109" s="12">
        <f>VLOOKUP(B109,[1]!Table_Query_from_AS4003635[[#All],[ITEM]:[LIST_2023]],14,FALSE)</f>
        <v>376</v>
      </c>
      <c r="E109" s="9">
        <v>283.05</v>
      </c>
      <c r="F109" s="13">
        <f t="shared" si="3"/>
        <v>0.24720744680851059</v>
      </c>
      <c r="G109" s="5">
        <f t="shared" si="4"/>
        <v>297.20250000000004</v>
      </c>
      <c r="H109" s="17">
        <f t="shared" si="5"/>
        <v>0.20956781914893607</v>
      </c>
      <c r="I109" s="5"/>
    </row>
    <row r="110" spans="1:9" ht="14.25" customHeight="1" x14ac:dyDescent="0.2">
      <c r="A110" s="2" t="s">
        <v>3</v>
      </c>
      <c r="B110" s="3" t="s">
        <v>899</v>
      </c>
      <c r="C110" s="2" t="s">
        <v>231</v>
      </c>
      <c r="D110" s="12">
        <f>VLOOKUP(B110,[1]!Table_Query_from_AS4003635[[#All],[ITEM]:[LIST_2023]],14,FALSE)</f>
        <v>461</v>
      </c>
      <c r="E110" s="9">
        <v>347.65</v>
      </c>
      <c r="F110" s="13">
        <f t="shared" si="3"/>
        <v>0.24587852494577012</v>
      </c>
      <c r="G110" s="5">
        <f t="shared" si="4"/>
        <v>365.03249999999997</v>
      </c>
      <c r="H110" s="17">
        <f t="shared" si="5"/>
        <v>0.20817245119305861</v>
      </c>
      <c r="I110" s="5"/>
    </row>
    <row r="111" spans="1:9" ht="14.25" customHeight="1" x14ac:dyDescent="0.2">
      <c r="A111" s="2" t="s">
        <v>3</v>
      </c>
      <c r="B111" s="3" t="s">
        <v>900</v>
      </c>
      <c r="C111" s="2" t="s">
        <v>233</v>
      </c>
      <c r="D111" s="12">
        <f>VLOOKUP(B111,[1]!Table_Query_from_AS4003635[[#All],[ITEM]:[LIST_2023]],14,FALSE)</f>
        <v>663</v>
      </c>
      <c r="E111" s="9">
        <v>497.25</v>
      </c>
      <c r="F111" s="13">
        <f t="shared" si="3"/>
        <v>0.25</v>
      </c>
      <c r="G111" s="5">
        <f t="shared" si="4"/>
        <v>522.11250000000007</v>
      </c>
      <c r="H111" s="17">
        <f t="shared" si="5"/>
        <v>0.21249999999999991</v>
      </c>
      <c r="I111" s="5"/>
    </row>
    <row r="112" spans="1:9" ht="14.25" customHeight="1" x14ac:dyDescent="0.2">
      <c r="A112" s="2" t="s">
        <v>3</v>
      </c>
      <c r="B112" s="3" t="s">
        <v>901</v>
      </c>
      <c r="C112" s="2" t="s">
        <v>236</v>
      </c>
      <c r="D112" s="12">
        <f>VLOOKUP(B112,[1]!Table_Query_from_AS4003635[[#All],[ITEM]:[LIST_2023]],14,FALSE)</f>
        <v>141</v>
      </c>
      <c r="E112" s="9">
        <v>106.25</v>
      </c>
      <c r="F112" s="13">
        <f t="shared" ref="F112:F169" si="6">1-(E112/D112)</f>
        <v>0.24645390070921991</v>
      </c>
      <c r="G112" s="5">
        <f t="shared" ref="G112:G169" si="7">+E112*1.05</f>
        <v>111.5625</v>
      </c>
      <c r="H112" s="17">
        <f t="shared" ref="H112:H169" si="8">1-(G112/D112)</f>
        <v>0.20877659574468088</v>
      </c>
      <c r="I112" s="5"/>
    </row>
    <row r="113" spans="1:9" ht="14.25" customHeight="1" x14ac:dyDescent="0.2">
      <c r="A113" s="2" t="s">
        <v>763</v>
      </c>
      <c r="B113" s="7" t="s">
        <v>1082</v>
      </c>
      <c r="C113" s="7" t="s">
        <v>1115</v>
      </c>
      <c r="D113" s="12">
        <f>VLOOKUP(B113,[1]!Table_Query_from_AS4003635[[#All],[ITEM]:[LIST_2023]],14,FALSE)</f>
        <v>24</v>
      </c>
      <c r="E113" s="10">
        <v>17</v>
      </c>
      <c r="F113" s="13">
        <f t="shared" si="6"/>
        <v>0.29166666666666663</v>
      </c>
      <c r="G113" s="5">
        <f t="shared" si="7"/>
        <v>17.850000000000001</v>
      </c>
      <c r="H113" s="17">
        <f t="shared" si="8"/>
        <v>0.25624999999999998</v>
      </c>
      <c r="I113" s="5"/>
    </row>
    <row r="114" spans="1:9" ht="14.25" customHeight="1" x14ac:dyDescent="0.2">
      <c r="A114" s="2" t="s">
        <v>763</v>
      </c>
      <c r="B114" s="7" t="s">
        <v>1083</v>
      </c>
      <c r="C114" s="7" t="s">
        <v>1116</v>
      </c>
      <c r="D114" s="12">
        <v>25</v>
      </c>
      <c r="E114" s="10">
        <v>17.850000000000001</v>
      </c>
      <c r="F114" s="13">
        <f t="shared" si="6"/>
        <v>0.28599999999999992</v>
      </c>
      <c r="G114" s="5">
        <f t="shared" si="7"/>
        <v>18.742500000000003</v>
      </c>
      <c r="H114" s="17">
        <f t="shared" si="8"/>
        <v>0.25029999999999986</v>
      </c>
      <c r="I114" s="5"/>
    </row>
    <row r="115" spans="1:9" ht="14.25" customHeight="1" x14ac:dyDescent="0.2">
      <c r="A115" s="2" t="s">
        <v>3</v>
      </c>
      <c r="B115" s="3" t="s">
        <v>902</v>
      </c>
      <c r="C115" s="2" t="s">
        <v>243</v>
      </c>
      <c r="D115" s="12">
        <f>VLOOKUP(B115,[1]!Table_Query_from_AS4003635[[#All],[ITEM]:[LIST_2023]],14,FALSE)</f>
        <v>92</v>
      </c>
      <c r="E115" s="9">
        <v>68.849999999999994</v>
      </c>
      <c r="F115" s="13">
        <f t="shared" si="6"/>
        <v>0.25163043478260871</v>
      </c>
      <c r="G115" s="5">
        <f t="shared" si="7"/>
        <v>72.292500000000004</v>
      </c>
      <c r="H115" s="17">
        <f t="shared" si="8"/>
        <v>0.21421195652173908</v>
      </c>
      <c r="I115" s="5"/>
    </row>
    <row r="116" spans="1:9" ht="14.25" customHeight="1" x14ac:dyDescent="0.2">
      <c r="A116" s="2" t="s">
        <v>3</v>
      </c>
      <c r="B116" s="3" t="s">
        <v>903</v>
      </c>
      <c r="C116" s="2" t="s">
        <v>246</v>
      </c>
      <c r="D116" s="12">
        <f>VLOOKUP(B116,[1]!Table_Query_from_AS4003635[[#All],[ITEM]:[LIST_2023]],14,FALSE)</f>
        <v>49</v>
      </c>
      <c r="E116" s="9">
        <v>36.549999999999997</v>
      </c>
      <c r="F116" s="13">
        <f t="shared" si="6"/>
        <v>0.25408163265306127</v>
      </c>
      <c r="G116" s="5">
        <f t="shared" si="7"/>
        <v>38.377499999999998</v>
      </c>
      <c r="H116" s="17">
        <f t="shared" si="8"/>
        <v>0.21678571428571436</v>
      </c>
      <c r="I116" s="5"/>
    </row>
    <row r="117" spans="1:9" ht="14.25" customHeight="1" x14ac:dyDescent="0.2">
      <c r="A117" s="2" t="s">
        <v>3</v>
      </c>
      <c r="B117" s="3" t="s">
        <v>904</v>
      </c>
      <c r="C117" s="2" t="s">
        <v>248</v>
      </c>
      <c r="D117" s="12">
        <f>VLOOKUP(B117,[1]!Table_Query_from_AS4003635[[#All],[ITEM]:[LIST_2023]],14,FALSE)</f>
        <v>57</v>
      </c>
      <c r="E117" s="9">
        <v>42.5</v>
      </c>
      <c r="F117" s="13">
        <f t="shared" si="6"/>
        <v>0.25438596491228072</v>
      </c>
      <c r="G117" s="5">
        <f t="shared" si="7"/>
        <v>44.625</v>
      </c>
      <c r="H117" s="17">
        <f t="shared" si="8"/>
        <v>0.21710526315789469</v>
      </c>
      <c r="I117" s="5"/>
    </row>
    <row r="118" spans="1:9" ht="14.25" customHeight="1" x14ac:dyDescent="0.2">
      <c r="A118" s="2" t="s">
        <v>3</v>
      </c>
      <c r="B118" s="3" t="s">
        <v>905</v>
      </c>
      <c r="C118" s="2" t="s">
        <v>250</v>
      </c>
      <c r="D118" s="12">
        <f>VLOOKUP(B118,[1]!Table_Query_from_AS4003635[[#All],[ITEM]:[LIST_2023]],14,FALSE)</f>
        <v>86</v>
      </c>
      <c r="E118" s="9">
        <v>63.75</v>
      </c>
      <c r="F118" s="13">
        <f t="shared" si="6"/>
        <v>0.25872093023255816</v>
      </c>
      <c r="G118" s="5">
        <f t="shared" si="7"/>
        <v>66.9375</v>
      </c>
      <c r="H118" s="17">
        <f t="shared" si="8"/>
        <v>0.22165697674418605</v>
      </c>
      <c r="I118" s="5"/>
    </row>
    <row r="119" spans="1:9" ht="14.25" customHeight="1" x14ac:dyDescent="0.2">
      <c r="A119" s="2" t="s">
        <v>3</v>
      </c>
      <c r="B119" s="3" t="s">
        <v>906</v>
      </c>
      <c r="C119" s="2" t="s">
        <v>252</v>
      </c>
      <c r="D119" s="12">
        <f>VLOOKUP(B119,[1]!Table_Query_from_AS4003635[[#All],[ITEM]:[LIST_2023]],14,FALSE)</f>
        <v>82</v>
      </c>
      <c r="E119" s="9">
        <v>61.2</v>
      </c>
      <c r="F119" s="13">
        <f t="shared" si="6"/>
        <v>0.25365853658536586</v>
      </c>
      <c r="G119" s="5">
        <f t="shared" si="7"/>
        <v>64.260000000000005</v>
      </c>
      <c r="H119" s="17">
        <f t="shared" si="8"/>
        <v>0.21634146341463412</v>
      </c>
      <c r="I119" s="5"/>
    </row>
    <row r="120" spans="1:9" ht="14.25" customHeight="1" x14ac:dyDescent="0.2">
      <c r="A120" s="2" t="s">
        <v>763</v>
      </c>
      <c r="B120" s="3" t="s">
        <v>724</v>
      </c>
      <c r="C120" s="3" t="s">
        <v>755</v>
      </c>
      <c r="D120" s="12">
        <f>VLOOKUP(B120,[1]!Table_Query_from_AS4003635[[#All],[ITEM]:[LIST_2023]],14,FALSE)</f>
        <v>24</v>
      </c>
      <c r="E120" s="9">
        <v>18.7</v>
      </c>
      <c r="F120" s="13">
        <f t="shared" si="6"/>
        <v>0.22083333333333333</v>
      </c>
      <c r="G120" s="5">
        <f t="shared" si="7"/>
        <v>19.635000000000002</v>
      </c>
      <c r="H120" s="17">
        <f t="shared" si="8"/>
        <v>0.1818749999999999</v>
      </c>
      <c r="I120" s="5"/>
    </row>
    <row r="121" spans="1:9" ht="14.25" customHeight="1" x14ac:dyDescent="0.2">
      <c r="A121" s="2" t="s">
        <v>763</v>
      </c>
      <c r="B121" s="3" t="s">
        <v>722</v>
      </c>
      <c r="C121" s="3" t="s">
        <v>753</v>
      </c>
      <c r="D121" s="12">
        <f>VLOOKUP(B121,[1]!Table_Query_from_AS4003635[[#All],[ITEM]:[LIST_2023]],14,FALSE)</f>
        <v>198</v>
      </c>
      <c r="E121" s="9">
        <v>157.25</v>
      </c>
      <c r="F121" s="13">
        <f t="shared" si="6"/>
        <v>0.20580808080808077</v>
      </c>
      <c r="G121" s="5">
        <f t="shared" si="7"/>
        <v>165.11250000000001</v>
      </c>
      <c r="H121" s="17">
        <f t="shared" si="8"/>
        <v>0.16609848484848477</v>
      </c>
      <c r="I121" s="5"/>
    </row>
    <row r="122" spans="1:9" ht="14.25" customHeight="1" x14ac:dyDescent="0.2">
      <c r="A122" s="2" t="s">
        <v>763</v>
      </c>
      <c r="B122" s="3" t="s">
        <v>726</v>
      </c>
      <c r="C122" s="3" t="s">
        <v>757</v>
      </c>
      <c r="D122" s="12">
        <f>VLOOKUP(B122,[1]!Table_Query_from_AS4003635[[#All],[ITEM]:[LIST_2023]],14,FALSE)</f>
        <v>52</v>
      </c>
      <c r="E122" s="9">
        <v>41.65</v>
      </c>
      <c r="F122" s="13">
        <f t="shared" si="6"/>
        <v>0.19903846153846161</v>
      </c>
      <c r="G122" s="5">
        <f t="shared" si="7"/>
        <v>43.732500000000002</v>
      </c>
      <c r="H122" s="17">
        <f t="shared" si="8"/>
        <v>0.15899038461538462</v>
      </c>
      <c r="I122" s="5"/>
    </row>
    <row r="123" spans="1:9" ht="14.25" customHeight="1" x14ac:dyDescent="0.2">
      <c r="A123" s="2" t="s">
        <v>763</v>
      </c>
      <c r="B123" s="3" t="s">
        <v>727</v>
      </c>
      <c r="C123" s="3" t="s">
        <v>758</v>
      </c>
      <c r="D123" s="12">
        <f>VLOOKUP(B123,[1]!Table_Query_from_AS4003635[[#All],[ITEM]:[LIST_2023]],14,FALSE)</f>
        <v>29</v>
      </c>
      <c r="E123" s="9">
        <v>22.95</v>
      </c>
      <c r="F123" s="13">
        <f t="shared" si="6"/>
        <v>0.20862068965517244</v>
      </c>
      <c r="G123" s="5">
        <f t="shared" si="7"/>
        <v>24.0975</v>
      </c>
      <c r="H123" s="17">
        <f t="shared" si="8"/>
        <v>0.16905172413793101</v>
      </c>
      <c r="I123" s="5"/>
    </row>
    <row r="124" spans="1:9" ht="14.25" customHeight="1" x14ac:dyDescent="0.2">
      <c r="A124" s="2" t="s">
        <v>763</v>
      </c>
      <c r="B124" s="3" t="s">
        <v>721</v>
      </c>
      <c r="C124" s="3" t="s">
        <v>752</v>
      </c>
      <c r="D124" s="12">
        <f>VLOOKUP(B124,[1]!Table_Query_from_AS4003635[[#All],[ITEM]:[LIST_2023]],14,FALSE)</f>
        <v>27</v>
      </c>
      <c r="E124" s="9">
        <v>21.25</v>
      </c>
      <c r="F124" s="13">
        <f t="shared" si="6"/>
        <v>0.21296296296296291</v>
      </c>
      <c r="G124" s="5">
        <f t="shared" si="7"/>
        <v>22.3125</v>
      </c>
      <c r="H124" s="17">
        <f t="shared" si="8"/>
        <v>0.17361111111111116</v>
      </c>
      <c r="I124" s="5"/>
    </row>
    <row r="125" spans="1:9" ht="14.25" customHeight="1" x14ac:dyDescent="0.2">
      <c r="A125" s="2" t="s">
        <v>763</v>
      </c>
      <c r="B125" s="3" t="s">
        <v>723</v>
      </c>
      <c r="C125" s="3" t="s">
        <v>754</v>
      </c>
      <c r="D125" s="12">
        <f>VLOOKUP(B125,[1]!Table_Query_from_AS4003635[[#All],[ITEM]:[LIST_2023]],14,FALSE)</f>
        <v>166</v>
      </c>
      <c r="E125" s="9">
        <v>131.75</v>
      </c>
      <c r="F125" s="13">
        <f t="shared" si="6"/>
        <v>0.20632530120481929</v>
      </c>
      <c r="G125" s="5">
        <f t="shared" si="7"/>
        <v>138.33750000000001</v>
      </c>
      <c r="H125" s="17">
        <f t="shared" si="8"/>
        <v>0.16664156626506021</v>
      </c>
      <c r="I125" s="5"/>
    </row>
    <row r="126" spans="1:9" ht="14.25" customHeight="1" x14ac:dyDescent="0.2">
      <c r="A126" s="2" t="s">
        <v>763</v>
      </c>
      <c r="B126" s="3" t="s">
        <v>720</v>
      </c>
      <c r="C126" s="3" t="s">
        <v>751</v>
      </c>
      <c r="D126" s="12">
        <f>VLOOKUP(B126,[1]!Table_Query_from_AS4003635[[#All],[ITEM]:[LIST_2023]],14,FALSE)</f>
        <v>748</v>
      </c>
      <c r="E126" s="9">
        <v>594.15</v>
      </c>
      <c r="F126" s="13">
        <f t="shared" si="6"/>
        <v>0.20568181818181819</v>
      </c>
      <c r="G126" s="5">
        <f t="shared" si="7"/>
        <v>623.85749999999996</v>
      </c>
      <c r="H126" s="17">
        <f t="shared" si="8"/>
        <v>0.16596590909090914</v>
      </c>
      <c r="I126" s="5"/>
    </row>
    <row r="127" spans="1:9" ht="14.25" customHeight="1" x14ac:dyDescent="0.2">
      <c r="A127" s="2" t="s">
        <v>763</v>
      </c>
      <c r="B127" s="3" t="s">
        <v>719</v>
      </c>
      <c r="C127" s="3" t="s">
        <v>750</v>
      </c>
      <c r="D127" s="12">
        <f>VLOOKUP(B127,[1]!Table_Query_from_AS4003635[[#All],[ITEM]:[LIST_2023]],14,FALSE)</f>
        <v>694</v>
      </c>
      <c r="E127" s="9">
        <v>551.65</v>
      </c>
      <c r="F127" s="13">
        <f t="shared" si="6"/>
        <v>0.20511527377521621</v>
      </c>
      <c r="G127" s="5">
        <f t="shared" si="7"/>
        <v>579.23249999999996</v>
      </c>
      <c r="H127" s="17">
        <f t="shared" si="8"/>
        <v>0.16537103746397697</v>
      </c>
      <c r="I127" s="5"/>
    </row>
    <row r="128" spans="1:9" ht="14.25" customHeight="1" x14ac:dyDescent="0.2">
      <c r="A128" s="2" t="s">
        <v>763</v>
      </c>
      <c r="B128" s="3" t="s">
        <v>728</v>
      </c>
      <c r="C128" s="3" t="s">
        <v>759</v>
      </c>
      <c r="D128" s="12">
        <f>VLOOKUP(B128,[1]!Table_Query_from_AS4003635[[#All],[ITEM]:[LIST_2023]],14,FALSE)</f>
        <v>27</v>
      </c>
      <c r="E128" s="9">
        <v>21.25</v>
      </c>
      <c r="F128" s="13">
        <f t="shared" si="6"/>
        <v>0.21296296296296291</v>
      </c>
      <c r="G128" s="5">
        <f t="shared" si="7"/>
        <v>22.3125</v>
      </c>
      <c r="H128" s="17">
        <f t="shared" si="8"/>
        <v>0.17361111111111116</v>
      </c>
      <c r="I128" s="5"/>
    </row>
    <row r="129" spans="1:9" ht="14.25" customHeight="1" x14ac:dyDescent="0.2">
      <c r="A129" s="2" t="s">
        <v>3</v>
      </c>
      <c r="B129" s="3" t="s">
        <v>907</v>
      </c>
      <c r="C129" s="2" t="s">
        <v>258</v>
      </c>
      <c r="D129" s="12">
        <f>VLOOKUP(B129,[1]!Table_Query_from_AS4003635[[#All],[ITEM]:[LIST_2023]],14,FALSE)</f>
        <v>70</v>
      </c>
      <c r="E129" s="9">
        <v>51.85</v>
      </c>
      <c r="F129" s="13">
        <f t="shared" si="6"/>
        <v>0.25928571428571423</v>
      </c>
      <c r="G129" s="5">
        <f t="shared" si="7"/>
        <v>54.442500000000003</v>
      </c>
      <c r="H129" s="17">
        <f t="shared" si="8"/>
        <v>0.22224999999999995</v>
      </c>
      <c r="I129" s="5"/>
    </row>
    <row r="130" spans="1:9" ht="14.25" customHeight="1" x14ac:dyDescent="0.2">
      <c r="A130" s="2" t="s">
        <v>3</v>
      </c>
      <c r="B130" s="3" t="s">
        <v>908</v>
      </c>
      <c r="C130" s="2" t="s">
        <v>260</v>
      </c>
      <c r="D130" s="12">
        <f>VLOOKUP(B130,[1]!Table_Query_from_AS4003635[[#All],[ITEM]:[LIST_2023]],14,FALSE)</f>
        <v>181</v>
      </c>
      <c r="E130" s="9">
        <v>136</v>
      </c>
      <c r="F130" s="13">
        <f t="shared" si="6"/>
        <v>0.24861878453038677</v>
      </c>
      <c r="G130" s="5">
        <f t="shared" si="7"/>
        <v>142.80000000000001</v>
      </c>
      <c r="H130" s="17">
        <f t="shared" si="8"/>
        <v>0.211049723756906</v>
      </c>
      <c r="I130" s="4"/>
    </row>
    <row r="131" spans="1:9" ht="14.25" customHeight="1" x14ac:dyDescent="0.2">
      <c r="A131" s="2" t="s">
        <v>3</v>
      </c>
      <c r="B131" s="3" t="s">
        <v>909</v>
      </c>
      <c r="C131" s="2" t="s">
        <v>262</v>
      </c>
      <c r="D131" s="12">
        <f>VLOOKUP(B131,[1]!Table_Query_from_AS4003635[[#All],[ITEM]:[LIST_2023]],14,FALSE)</f>
        <v>386</v>
      </c>
      <c r="E131" s="9">
        <v>291.55</v>
      </c>
      <c r="F131" s="13">
        <f t="shared" si="6"/>
        <v>0.24468911917098446</v>
      </c>
      <c r="G131" s="5">
        <f t="shared" si="7"/>
        <v>306.1275</v>
      </c>
      <c r="H131" s="17">
        <f t="shared" si="8"/>
        <v>0.20692357512953363</v>
      </c>
      <c r="I131" s="5"/>
    </row>
    <row r="132" spans="1:9" ht="14.25" customHeight="1" x14ac:dyDescent="0.2">
      <c r="A132" s="2" t="s">
        <v>3</v>
      </c>
      <c r="B132" s="3" t="s">
        <v>910</v>
      </c>
      <c r="C132" s="2" t="s">
        <v>269</v>
      </c>
      <c r="D132" s="12">
        <f>VLOOKUP(B132,[1]!Table_Query_from_AS4003635[[#All],[ITEM]:[LIST_2023]],14,FALSE)</f>
        <v>93</v>
      </c>
      <c r="E132" s="9">
        <v>69.7</v>
      </c>
      <c r="F132" s="13">
        <f t="shared" si="6"/>
        <v>0.25053763440860211</v>
      </c>
      <c r="G132" s="5">
        <f t="shared" si="7"/>
        <v>73.185000000000002</v>
      </c>
      <c r="H132" s="17">
        <f t="shared" si="8"/>
        <v>0.21306451612903221</v>
      </c>
      <c r="I132" s="5"/>
    </row>
    <row r="133" spans="1:9" ht="14.25" customHeight="1" x14ac:dyDescent="0.2">
      <c r="A133" s="2" t="s">
        <v>3</v>
      </c>
      <c r="B133" s="3" t="s">
        <v>911</v>
      </c>
      <c r="C133" s="2" t="s">
        <v>271</v>
      </c>
      <c r="D133" s="12">
        <f>VLOOKUP(B133,[1]!Table_Query_from_AS4003635[[#All],[ITEM]:[LIST_2023]],14,FALSE)</f>
        <v>73</v>
      </c>
      <c r="E133" s="9">
        <v>54.4</v>
      </c>
      <c r="F133" s="13">
        <f t="shared" si="6"/>
        <v>0.25479452054794527</v>
      </c>
      <c r="G133" s="5">
        <f t="shared" si="7"/>
        <v>57.12</v>
      </c>
      <c r="H133" s="17">
        <f t="shared" si="8"/>
        <v>0.21753424657534248</v>
      </c>
      <c r="I133" s="5"/>
    </row>
    <row r="134" spans="1:9" ht="14.25" customHeight="1" x14ac:dyDescent="0.2">
      <c r="A134" s="2" t="s">
        <v>3</v>
      </c>
      <c r="B134" s="3" t="s">
        <v>912</v>
      </c>
      <c r="C134" s="2" t="s">
        <v>273</v>
      </c>
      <c r="D134" s="12">
        <f>VLOOKUP(B134,[1]!Table_Query_from_AS4003635[[#All],[ITEM]:[LIST_2023]],14,FALSE)</f>
        <v>81</v>
      </c>
      <c r="E134" s="9">
        <v>66.12</v>
      </c>
      <c r="F134" s="13">
        <f t="shared" si="6"/>
        <v>0.1837037037037037</v>
      </c>
      <c r="G134" s="5">
        <f t="shared" si="7"/>
        <v>69.426000000000002</v>
      </c>
      <c r="H134" s="17">
        <f t="shared" si="8"/>
        <v>0.14288888888888884</v>
      </c>
      <c r="I134" s="5"/>
    </row>
    <row r="135" spans="1:9" ht="14.25" customHeight="1" x14ac:dyDescent="0.2">
      <c r="A135" s="2" t="s">
        <v>3</v>
      </c>
      <c r="B135" s="3" t="s">
        <v>913</v>
      </c>
      <c r="C135" s="2" t="s">
        <v>275</v>
      </c>
      <c r="D135" s="12">
        <f>VLOOKUP(B135,[1]!Table_Query_from_AS4003635[[#All],[ITEM]:[LIST_2023]],14,FALSE)</f>
        <v>246</v>
      </c>
      <c r="E135" s="9">
        <v>189.66</v>
      </c>
      <c r="F135" s="13">
        <f t="shared" si="6"/>
        <v>0.22902439024390242</v>
      </c>
      <c r="G135" s="5">
        <f t="shared" si="7"/>
        <v>199.143</v>
      </c>
      <c r="H135" s="17">
        <f t="shared" si="8"/>
        <v>0.19047560975609756</v>
      </c>
      <c r="I135" s="5"/>
    </row>
    <row r="136" spans="1:9" ht="14.25" customHeight="1" x14ac:dyDescent="0.2">
      <c r="A136" s="2" t="s">
        <v>763</v>
      </c>
      <c r="B136" s="3" t="s">
        <v>712</v>
      </c>
      <c r="C136" s="3" t="s">
        <v>745</v>
      </c>
      <c r="D136" s="12">
        <f>VLOOKUP(B136,[1]!Table_Query_from_AS4003635[[#All],[ITEM]:[LIST_2023]],14,FALSE)</f>
        <v>93</v>
      </c>
      <c r="E136" s="9">
        <v>73.95</v>
      </c>
      <c r="F136" s="13">
        <f t="shared" si="6"/>
        <v>0.20483870967741935</v>
      </c>
      <c r="G136" s="5">
        <f t="shared" si="7"/>
        <v>77.647500000000008</v>
      </c>
      <c r="H136" s="17">
        <f t="shared" si="8"/>
        <v>0.16508064516129028</v>
      </c>
      <c r="I136" s="5"/>
    </row>
    <row r="137" spans="1:9" ht="14.25" customHeight="1" x14ac:dyDescent="0.2">
      <c r="A137" s="2" t="s">
        <v>763</v>
      </c>
      <c r="B137" s="3" t="s">
        <v>730</v>
      </c>
      <c r="C137" s="3" t="s">
        <v>761</v>
      </c>
      <c r="D137" s="12">
        <f>VLOOKUP(B137,[1]!Table_Query_from_AS4003635[[#All],[ITEM]:[LIST_2023]],14,FALSE)</f>
        <v>54</v>
      </c>
      <c r="E137" s="9">
        <v>42.5</v>
      </c>
      <c r="F137" s="13">
        <f t="shared" si="6"/>
        <v>0.21296296296296291</v>
      </c>
      <c r="G137" s="5">
        <f t="shared" si="7"/>
        <v>44.625</v>
      </c>
      <c r="H137" s="17">
        <f t="shared" si="8"/>
        <v>0.17361111111111116</v>
      </c>
      <c r="I137" s="5"/>
    </row>
    <row r="138" spans="1:9" ht="14.25" customHeight="1" x14ac:dyDescent="0.2">
      <c r="A138" s="2" t="s">
        <v>3</v>
      </c>
      <c r="B138" s="3" t="s">
        <v>914</v>
      </c>
      <c r="C138" s="2" t="s">
        <v>279</v>
      </c>
      <c r="D138" s="12">
        <f>VLOOKUP(B138,[1]!Table_Query_from_AS4003635[[#All],[ITEM]:[LIST_2023]],14,FALSE)</f>
        <v>76</v>
      </c>
      <c r="E138" s="9">
        <v>56.1</v>
      </c>
      <c r="F138" s="13">
        <f t="shared" si="6"/>
        <v>0.26184210526315788</v>
      </c>
      <c r="G138" s="5">
        <f t="shared" si="7"/>
        <v>58.905000000000001</v>
      </c>
      <c r="H138" s="17">
        <f t="shared" si="8"/>
        <v>0.22493421052631579</v>
      </c>
    </row>
    <row r="139" spans="1:9" ht="14.25" customHeight="1" x14ac:dyDescent="0.2">
      <c r="A139" s="2" t="s">
        <v>3</v>
      </c>
      <c r="B139" s="3" t="s">
        <v>915</v>
      </c>
      <c r="C139" s="2" t="s">
        <v>281</v>
      </c>
      <c r="D139" s="12">
        <f>VLOOKUP(B139,[1]!Table_Query_from_AS4003635[[#All],[ITEM]:[LIST_2023]],14,FALSE)</f>
        <v>159</v>
      </c>
      <c r="E139" s="9">
        <v>119.85</v>
      </c>
      <c r="F139" s="13">
        <f t="shared" si="6"/>
        <v>0.24622641509433962</v>
      </c>
      <c r="G139" s="5">
        <f t="shared" si="7"/>
        <v>125.8425</v>
      </c>
      <c r="H139" s="17">
        <f t="shared" si="8"/>
        <v>0.20853773584905655</v>
      </c>
    </row>
    <row r="140" spans="1:9" ht="14.25" customHeight="1" x14ac:dyDescent="0.2">
      <c r="A140" s="2" t="s">
        <v>3</v>
      </c>
      <c r="B140" s="3" t="s">
        <v>916</v>
      </c>
      <c r="C140" s="2" t="s">
        <v>283</v>
      </c>
      <c r="D140" s="12">
        <f>VLOOKUP(B140,[1]!Table_Query_from_AS4003635[[#All],[ITEM]:[LIST_2023]],14,FALSE)</f>
        <v>50</v>
      </c>
      <c r="E140" s="9">
        <v>37.4</v>
      </c>
      <c r="F140" s="13">
        <f t="shared" si="6"/>
        <v>0.252</v>
      </c>
      <c r="G140" s="5">
        <f t="shared" si="7"/>
        <v>39.270000000000003</v>
      </c>
      <c r="H140" s="17">
        <f t="shared" si="8"/>
        <v>0.2145999999999999</v>
      </c>
    </row>
    <row r="141" spans="1:9" ht="14.25" customHeight="1" x14ac:dyDescent="0.2">
      <c r="A141" s="2" t="s">
        <v>763</v>
      </c>
      <c r="B141" s="3" t="s">
        <v>709</v>
      </c>
      <c r="C141" s="3" t="s">
        <v>742</v>
      </c>
      <c r="D141" s="12">
        <f>VLOOKUP(B141,[1]!Table_Query_from_AS4003635[[#All],[ITEM]:[LIST_2023]],14,FALSE)</f>
        <v>77</v>
      </c>
      <c r="E141" s="9">
        <v>61.2</v>
      </c>
      <c r="F141" s="13">
        <f t="shared" si="6"/>
        <v>0.20519480519480515</v>
      </c>
      <c r="G141" s="5">
        <f t="shared" si="7"/>
        <v>64.260000000000005</v>
      </c>
      <c r="H141" s="17">
        <f t="shared" si="8"/>
        <v>0.16545454545454541</v>
      </c>
    </row>
    <row r="142" spans="1:9" ht="14.25" customHeight="1" x14ac:dyDescent="0.2">
      <c r="A142" s="2" t="s">
        <v>763</v>
      </c>
      <c r="B142" s="3" t="s">
        <v>713</v>
      </c>
      <c r="C142" s="3" t="s">
        <v>746</v>
      </c>
      <c r="D142" s="12">
        <f>VLOOKUP(B142,[1]!Table_Query_from_AS4003635[[#All],[ITEM]:[LIST_2023]],14,FALSE)</f>
        <v>27</v>
      </c>
      <c r="E142" s="9">
        <v>21.25</v>
      </c>
      <c r="F142" s="13">
        <f t="shared" si="6"/>
        <v>0.21296296296296291</v>
      </c>
      <c r="G142" s="5">
        <f t="shared" si="7"/>
        <v>22.3125</v>
      </c>
      <c r="H142" s="17">
        <f t="shared" si="8"/>
        <v>0.17361111111111116</v>
      </c>
    </row>
    <row r="143" spans="1:9" ht="14.25" customHeight="1" x14ac:dyDescent="0.2">
      <c r="A143" s="2" t="s">
        <v>3</v>
      </c>
      <c r="B143" s="3" t="s">
        <v>917</v>
      </c>
      <c r="C143" s="2" t="s">
        <v>304</v>
      </c>
      <c r="D143" s="12">
        <f>VLOOKUP(B143,[1]!Table_Query_from_AS4003635[[#All],[ITEM]:[LIST_2023]],14,FALSE)</f>
        <v>669</v>
      </c>
      <c r="E143" s="9">
        <v>501.5</v>
      </c>
      <c r="F143" s="13">
        <f t="shared" si="6"/>
        <v>0.25037369207772797</v>
      </c>
      <c r="G143" s="5">
        <f t="shared" si="7"/>
        <v>526.57500000000005</v>
      </c>
      <c r="H143" s="17">
        <f t="shared" si="8"/>
        <v>0.21289237668161431</v>
      </c>
    </row>
    <row r="144" spans="1:9" ht="14.25" customHeight="1" x14ac:dyDescent="0.2">
      <c r="A144" s="2" t="s">
        <v>3</v>
      </c>
      <c r="B144" s="3" t="s">
        <v>918</v>
      </c>
      <c r="C144" s="2" t="s">
        <v>306</v>
      </c>
      <c r="D144" s="12">
        <f>VLOOKUP(B144,[1]!Table_Query_from_AS4003635[[#All],[ITEM]:[LIST_2023]],14,FALSE)</f>
        <v>121</v>
      </c>
      <c r="E144" s="9">
        <v>90.1</v>
      </c>
      <c r="F144" s="13">
        <f t="shared" si="6"/>
        <v>0.25537190082644634</v>
      </c>
      <c r="G144" s="5">
        <f t="shared" si="7"/>
        <v>94.605000000000004</v>
      </c>
      <c r="H144" s="17">
        <f t="shared" si="8"/>
        <v>0.21814049586776851</v>
      </c>
    </row>
    <row r="145" spans="1:8" ht="14.25" customHeight="1" x14ac:dyDescent="0.2">
      <c r="A145" s="2" t="s">
        <v>3</v>
      </c>
      <c r="B145" s="3" t="s">
        <v>919</v>
      </c>
      <c r="C145" s="2" t="s">
        <v>308</v>
      </c>
      <c r="D145" s="12">
        <f>VLOOKUP(B145,[1]!Table_Query_from_AS4003635[[#All],[ITEM]:[LIST_2023]],14,FALSE)</f>
        <v>387</v>
      </c>
      <c r="E145" s="9">
        <v>292.39999999999998</v>
      </c>
      <c r="F145" s="13">
        <f t="shared" si="6"/>
        <v>0.24444444444444446</v>
      </c>
      <c r="G145" s="5">
        <f t="shared" si="7"/>
        <v>307.02</v>
      </c>
      <c r="H145" s="17">
        <f t="shared" si="8"/>
        <v>0.20666666666666667</v>
      </c>
    </row>
    <row r="146" spans="1:8" ht="14.25" customHeight="1" x14ac:dyDescent="0.2">
      <c r="A146" s="2" t="s">
        <v>3</v>
      </c>
      <c r="B146" s="3" t="s">
        <v>920</v>
      </c>
      <c r="C146" s="2" t="s">
        <v>310</v>
      </c>
      <c r="D146" s="12">
        <f>VLOOKUP(B146,[1]!Table_Query_from_AS4003635[[#All],[ITEM]:[LIST_2023]],14,FALSE)</f>
        <v>808</v>
      </c>
      <c r="E146" s="9">
        <v>605.20000000000005</v>
      </c>
      <c r="F146" s="13">
        <f t="shared" si="6"/>
        <v>0.25099009900990088</v>
      </c>
      <c r="G146" s="5">
        <f t="shared" si="7"/>
        <v>635.46</v>
      </c>
      <c r="H146" s="17">
        <f t="shared" si="8"/>
        <v>0.21353960396039595</v>
      </c>
    </row>
    <row r="147" spans="1:8" ht="14.25" customHeight="1" x14ac:dyDescent="0.2">
      <c r="A147" s="2" t="s">
        <v>3</v>
      </c>
      <c r="B147" s="3" t="s">
        <v>921</v>
      </c>
      <c r="C147" s="2" t="s">
        <v>312</v>
      </c>
      <c r="D147" s="12">
        <f>VLOOKUP(B147,[1]!Table_Query_from_AS4003635[[#All],[ITEM]:[LIST_2023]],14,FALSE)</f>
        <v>158</v>
      </c>
      <c r="E147" s="9">
        <v>119</v>
      </c>
      <c r="F147" s="13">
        <f t="shared" si="6"/>
        <v>0.24683544303797467</v>
      </c>
      <c r="G147" s="5">
        <f t="shared" si="7"/>
        <v>124.95</v>
      </c>
      <c r="H147" s="17">
        <f t="shared" si="8"/>
        <v>0.20917721518987342</v>
      </c>
    </row>
    <row r="148" spans="1:8" ht="14.25" customHeight="1" x14ac:dyDescent="0.2">
      <c r="A148" s="2" t="s">
        <v>3</v>
      </c>
      <c r="B148" s="3" t="s">
        <v>922</v>
      </c>
      <c r="C148" s="2" t="s">
        <v>314</v>
      </c>
      <c r="D148" s="12">
        <f>VLOOKUP(B148,[1]!Table_Query_from_AS4003635[[#All],[ITEM]:[LIST_2023]],14,FALSE)</f>
        <v>562</v>
      </c>
      <c r="E148" s="9">
        <v>423.3</v>
      </c>
      <c r="F148" s="13">
        <f t="shared" si="6"/>
        <v>0.24679715302491101</v>
      </c>
      <c r="G148" s="5">
        <f t="shared" si="7"/>
        <v>444.46500000000003</v>
      </c>
      <c r="H148" s="17">
        <f t="shared" si="8"/>
        <v>0.20913701067615653</v>
      </c>
    </row>
    <row r="149" spans="1:8" ht="14.25" customHeight="1" x14ac:dyDescent="0.2">
      <c r="A149" s="2" t="s">
        <v>3</v>
      </c>
      <c r="B149" s="3" t="s">
        <v>923</v>
      </c>
      <c r="C149" s="2" t="s">
        <v>316</v>
      </c>
      <c r="D149" s="12">
        <f>VLOOKUP(B149,[1]!Table_Query_from_AS4003635[[#All],[ITEM]:[LIST_2023]],14,FALSE)</f>
        <v>161</v>
      </c>
      <c r="E149" s="9">
        <v>120.7</v>
      </c>
      <c r="F149" s="13">
        <f t="shared" si="6"/>
        <v>0.25031055900621113</v>
      </c>
      <c r="G149" s="5">
        <f t="shared" si="7"/>
        <v>126.73500000000001</v>
      </c>
      <c r="H149" s="17">
        <f t="shared" si="8"/>
        <v>0.21282608695652161</v>
      </c>
    </row>
    <row r="150" spans="1:8" ht="14.25" customHeight="1" x14ac:dyDescent="0.2">
      <c r="A150" s="2" t="s">
        <v>3</v>
      </c>
      <c r="B150" s="3" t="s">
        <v>924</v>
      </c>
      <c r="C150" s="2" t="s">
        <v>318</v>
      </c>
      <c r="D150" s="12">
        <f>VLOOKUP(B150,[1]!Table_Query_from_AS4003635[[#All],[ITEM]:[LIST_2023]],14,FALSE)</f>
        <v>117</v>
      </c>
      <c r="E150" s="9">
        <v>86.7</v>
      </c>
      <c r="F150" s="13">
        <f t="shared" si="6"/>
        <v>0.25897435897435894</v>
      </c>
      <c r="G150" s="5">
        <f t="shared" si="7"/>
        <v>91.035000000000011</v>
      </c>
      <c r="H150" s="17">
        <f t="shared" si="8"/>
        <v>0.22192307692307678</v>
      </c>
    </row>
    <row r="151" spans="1:8" ht="14.25" customHeight="1" x14ac:dyDescent="0.2">
      <c r="A151" s="2" t="s">
        <v>3</v>
      </c>
      <c r="B151" s="3" t="s">
        <v>925</v>
      </c>
      <c r="C151" s="2" t="s">
        <v>320</v>
      </c>
      <c r="D151" s="12">
        <f>VLOOKUP(B151,[1]!Table_Query_from_AS4003635[[#All],[ITEM]:[LIST_2023]],14,FALSE)</f>
        <v>305</v>
      </c>
      <c r="E151" s="9">
        <v>229.5</v>
      </c>
      <c r="F151" s="13">
        <f t="shared" si="6"/>
        <v>0.24754098360655741</v>
      </c>
      <c r="G151" s="5">
        <f t="shared" si="7"/>
        <v>240.97500000000002</v>
      </c>
      <c r="H151" s="17">
        <f t="shared" si="8"/>
        <v>0.20991803278688514</v>
      </c>
    </row>
    <row r="152" spans="1:8" ht="14.25" customHeight="1" x14ac:dyDescent="0.2">
      <c r="A152" s="2" t="s">
        <v>3</v>
      </c>
      <c r="B152" s="3" t="s">
        <v>926</v>
      </c>
      <c r="C152" s="2" t="s">
        <v>322</v>
      </c>
      <c r="D152" s="12">
        <f>VLOOKUP(B152,[1]!Table_Query_from_AS4003635[[#All],[ITEM]:[LIST_2023]],14,FALSE)</f>
        <v>51</v>
      </c>
      <c r="E152" s="9">
        <v>38.25</v>
      </c>
      <c r="F152" s="13">
        <f t="shared" si="6"/>
        <v>0.25</v>
      </c>
      <c r="G152" s="5">
        <f t="shared" si="7"/>
        <v>40.162500000000001</v>
      </c>
      <c r="H152" s="17">
        <f t="shared" si="8"/>
        <v>0.21250000000000002</v>
      </c>
    </row>
    <row r="153" spans="1:8" ht="14.25" customHeight="1" x14ac:dyDescent="0.2">
      <c r="A153" s="2" t="s">
        <v>3</v>
      </c>
      <c r="B153" s="3" t="s">
        <v>927</v>
      </c>
      <c r="C153" s="2" t="s">
        <v>324</v>
      </c>
      <c r="D153" s="12">
        <f>VLOOKUP(B153,[1]!Table_Query_from_AS4003635[[#All],[ITEM]:[LIST_2023]],14,FALSE)</f>
        <v>131</v>
      </c>
      <c r="E153" s="9">
        <v>97.75</v>
      </c>
      <c r="F153" s="13">
        <f t="shared" si="6"/>
        <v>0.25381679389312972</v>
      </c>
      <c r="G153" s="5">
        <f t="shared" si="7"/>
        <v>102.6375</v>
      </c>
      <c r="H153" s="17">
        <f t="shared" si="8"/>
        <v>0.21650763358778624</v>
      </c>
    </row>
    <row r="154" spans="1:8" ht="14.25" customHeight="1" x14ac:dyDescent="0.2">
      <c r="A154" s="2" t="s">
        <v>3</v>
      </c>
      <c r="B154" s="3" t="s">
        <v>928</v>
      </c>
      <c r="C154" s="2" t="s">
        <v>326</v>
      </c>
      <c r="D154" s="12">
        <f>VLOOKUP(B154,[1]!Table_Query_from_AS4003635[[#All],[ITEM]:[LIST_2023]],14,FALSE)</f>
        <v>1321</v>
      </c>
      <c r="E154" s="9">
        <v>994.5</v>
      </c>
      <c r="F154" s="13">
        <f t="shared" si="6"/>
        <v>0.24716124148372443</v>
      </c>
      <c r="G154" s="5">
        <f t="shared" si="7"/>
        <v>1044.2250000000001</v>
      </c>
      <c r="H154" s="17">
        <f t="shared" si="8"/>
        <v>0.2095193035579106</v>
      </c>
    </row>
    <row r="155" spans="1:8" ht="14.25" customHeight="1" x14ac:dyDescent="0.2">
      <c r="A155" s="2" t="s">
        <v>3</v>
      </c>
      <c r="B155" s="3" t="s">
        <v>929</v>
      </c>
      <c r="C155" s="2" t="s">
        <v>328</v>
      </c>
      <c r="D155" s="12">
        <f>VLOOKUP(B155,[1]!Table_Query_from_AS4003635[[#All],[ITEM]:[LIST_2023]],14,FALSE)</f>
        <v>3964</v>
      </c>
      <c r="E155" s="9">
        <v>2992</v>
      </c>
      <c r="F155" s="13">
        <f t="shared" si="6"/>
        <v>0.2452068617558022</v>
      </c>
      <c r="G155" s="5">
        <f t="shared" si="7"/>
        <v>3141.6</v>
      </c>
      <c r="H155" s="17">
        <f t="shared" si="8"/>
        <v>0.20746720484359238</v>
      </c>
    </row>
    <row r="156" spans="1:8" ht="14.25" customHeight="1" x14ac:dyDescent="0.2">
      <c r="A156" s="2" t="s">
        <v>3</v>
      </c>
      <c r="B156" s="3" t="s">
        <v>930</v>
      </c>
      <c r="C156" s="2" t="s">
        <v>330</v>
      </c>
      <c r="D156" s="12">
        <f>VLOOKUP(B156,[1]!Table_Query_from_AS4003635[[#All],[ITEM]:[LIST_2023]],14,FALSE)</f>
        <v>49</v>
      </c>
      <c r="E156" s="9">
        <v>36.549999999999997</v>
      </c>
      <c r="F156" s="13">
        <f t="shared" si="6"/>
        <v>0.25408163265306127</v>
      </c>
      <c r="G156" s="5">
        <f t="shared" si="7"/>
        <v>38.377499999999998</v>
      </c>
      <c r="H156" s="17">
        <f t="shared" si="8"/>
        <v>0.21678571428571436</v>
      </c>
    </row>
    <row r="157" spans="1:8" ht="14.25" customHeight="1" x14ac:dyDescent="0.2">
      <c r="A157" s="2" t="s">
        <v>763</v>
      </c>
      <c r="B157" s="7" t="s">
        <v>765</v>
      </c>
      <c r="C157" s="7" t="s">
        <v>1143</v>
      </c>
      <c r="D157" s="12">
        <f>VLOOKUP(B157,[1]!Table_Query_from_AS4003635[[#All],[ITEM]:[LIST_2023]],14,FALSE)</f>
        <v>418</v>
      </c>
      <c r="E157" s="10">
        <v>312.8</v>
      </c>
      <c r="F157" s="13">
        <f t="shared" si="6"/>
        <v>0.25167464114832538</v>
      </c>
      <c r="G157" s="5">
        <f t="shared" si="7"/>
        <v>328.44</v>
      </c>
      <c r="H157" s="17">
        <f t="shared" si="8"/>
        <v>0.21425837320574159</v>
      </c>
    </row>
    <row r="158" spans="1:8" ht="14.25" customHeight="1" x14ac:dyDescent="0.2">
      <c r="A158" s="2" t="s">
        <v>3</v>
      </c>
      <c r="B158" s="3" t="s">
        <v>931</v>
      </c>
      <c r="C158" s="2" t="s">
        <v>332</v>
      </c>
      <c r="D158" s="12">
        <f>VLOOKUP(B158,[1]!Table_Query_from_AS4003635[[#All],[ITEM]:[LIST_2023]],14,FALSE)</f>
        <v>808</v>
      </c>
      <c r="E158" s="9">
        <v>605.20000000000005</v>
      </c>
      <c r="F158" s="13">
        <f t="shared" si="6"/>
        <v>0.25099009900990088</v>
      </c>
      <c r="G158" s="5">
        <f t="shared" si="7"/>
        <v>635.46</v>
      </c>
      <c r="H158" s="17">
        <f t="shared" si="8"/>
        <v>0.21353960396039595</v>
      </c>
    </row>
    <row r="159" spans="1:8" ht="14.25" customHeight="1" x14ac:dyDescent="0.2">
      <c r="A159" s="2" t="s">
        <v>3</v>
      </c>
      <c r="B159" s="3" t="s">
        <v>932</v>
      </c>
      <c r="C159" s="2" t="s">
        <v>335</v>
      </c>
      <c r="D159" s="12">
        <f>VLOOKUP(B159,[1]!Table_Query_from_AS4003635[[#All],[ITEM]:[LIST_2023]],14,FALSE)</f>
        <v>445</v>
      </c>
      <c r="E159" s="9">
        <v>335.75</v>
      </c>
      <c r="F159" s="13">
        <f t="shared" si="6"/>
        <v>0.24550561797752812</v>
      </c>
      <c r="G159" s="5">
        <f t="shared" si="7"/>
        <v>352.53750000000002</v>
      </c>
      <c r="H159" s="17">
        <f t="shared" si="8"/>
        <v>0.2077808988764045</v>
      </c>
    </row>
    <row r="160" spans="1:8" ht="14.25" customHeight="1" x14ac:dyDescent="0.2">
      <c r="A160" s="2" t="s">
        <v>3</v>
      </c>
      <c r="B160" s="3" t="s">
        <v>933</v>
      </c>
      <c r="C160" s="2" t="s">
        <v>337</v>
      </c>
      <c r="D160" s="12">
        <f>VLOOKUP(B160,[1]!Table_Query_from_AS4003635[[#All],[ITEM]:[LIST_2023]],14,FALSE)</f>
        <v>32</v>
      </c>
      <c r="E160" s="9">
        <v>23.8</v>
      </c>
      <c r="F160" s="13">
        <f t="shared" si="6"/>
        <v>0.25624999999999998</v>
      </c>
      <c r="G160" s="5">
        <f t="shared" si="7"/>
        <v>24.990000000000002</v>
      </c>
      <c r="H160" s="17">
        <f t="shared" si="8"/>
        <v>0.21906249999999994</v>
      </c>
    </row>
    <row r="161" spans="1:8" ht="14.25" customHeight="1" x14ac:dyDescent="0.2">
      <c r="A161" s="2" t="s">
        <v>3</v>
      </c>
      <c r="B161" s="3" t="s">
        <v>934</v>
      </c>
      <c r="C161" s="2" t="s">
        <v>339</v>
      </c>
      <c r="D161" s="12">
        <f>VLOOKUP(B161,[1]!Table_Query_from_AS4003635[[#All],[ITEM]:[LIST_2023]],14,FALSE)</f>
        <v>78</v>
      </c>
      <c r="E161" s="9">
        <v>57.8</v>
      </c>
      <c r="F161" s="13">
        <f t="shared" si="6"/>
        <v>0.25897435897435905</v>
      </c>
      <c r="G161" s="5">
        <f t="shared" si="7"/>
        <v>60.69</v>
      </c>
      <c r="H161" s="17">
        <f t="shared" si="8"/>
        <v>0.221923076923077</v>
      </c>
    </row>
    <row r="162" spans="1:8" ht="14.25" customHeight="1" x14ac:dyDescent="0.2">
      <c r="A162" s="2" t="s">
        <v>3</v>
      </c>
      <c r="B162" s="3" t="s">
        <v>935</v>
      </c>
      <c r="C162" s="2" t="s">
        <v>341</v>
      </c>
      <c r="D162" s="12">
        <f>VLOOKUP(B162,[1]!Table_Query_from_AS4003635[[#All],[ITEM]:[LIST_2023]],14,FALSE)</f>
        <v>49</v>
      </c>
      <c r="E162" s="9">
        <v>35.700000000000003</v>
      </c>
      <c r="F162" s="13">
        <f t="shared" si="6"/>
        <v>0.27142857142857135</v>
      </c>
      <c r="G162" s="5">
        <f t="shared" si="7"/>
        <v>37.485000000000007</v>
      </c>
      <c r="H162" s="17">
        <f t="shared" si="8"/>
        <v>0.23499999999999988</v>
      </c>
    </row>
    <row r="163" spans="1:8" ht="14.25" customHeight="1" x14ac:dyDescent="0.2">
      <c r="A163" s="2" t="s">
        <v>763</v>
      </c>
      <c r="B163" s="3" t="s">
        <v>766</v>
      </c>
      <c r="C163" s="3" t="s">
        <v>785</v>
      </c>
      <c r="D163" s="12">
        <f>VLOOKUP(B163,[1]!Table_Query_from_AS4003635[[#All],[ITEM]:[LIST_2023]],14,FALSE)</f>
        <v>506</v>
      </c>
      <c r="E163" s="9">
        <v>390.15</v>
      </c>
      <c r="F163" s="13">
        <f t="shared" si="6"/>
        <v>0.22895256916996054</v>
      </c>
      <c r="G163" s="5">
        <f t="shared" si="7"/>
        <v>409.65749999999997</v>
      </c>
      <c r="H163" s="17">
        <f t="shared" si="8"/>
        <v>0.19040019762845861</v>
      </c>
    </row>
    <row r="164" spans="1:8" ht="14.25" customHeight="1" x14ac:dyDescent="0.2">
      <c r="A164" s="2" t="s">
        <v>3</v>
      </c>
      <c r="B164" s="3" t="s">
        <v>936</v>
      </c>
      <c r="C164" s="3" t="s">
        <v>343</v>
      </c>
      <c r="D164" s="12">
        <f>VLOOKUP(B164,[1]!Table_Query_from_AS4003635[[#All],[ITEM]:[LIST_2023]],14,FALSE)</f>
        <v>43</v>
      </c>
      <c r="E164" s="9">
        <v>31.45</v>
      </c>
      <c r="F164" s="13">
        <f t="shared" si="6"/>
        <v>0.26860465116279075</v>
      </c>
      <c r="G164" s="5">
        <f t="shared" si="7"/>
        <v>33.022500000000001</v>
      </c>
      <c r="H164" s="17">
        <f t="shared" si="8"/>
        <v>0.23203488372093017</v>
      </c>
    </row>
    <row r="165" spans="1:8" ht="14.25" customHeight="1" x14ac:dyDescent="0.2">
      <c r="A165" s="2" t="s">
        <v>3</v>
      </c>
      <c r="B165" s="3" t="s">
        <v>937</v>
      </c>
      <c r="C165" s="3" t="s">
        <v>345</v>
      </c>
      <c r="D165" s="12">
        <f>VLOOKUP(B165,[1]!Table_Query_from_AS4003635[[#All],[ITEM]:[LIST_2023]],14,FALSE)</f>
        <v>361</v>
      </c>
      <c r="E165" s="9">
        <v>272</v>
      </c>
      <c r="F165" s="13">
        <f t="shared" si="6"/>
        <v>0.24653739612188363</v>
      </c>
      <c r="G165" s="5">
        <f t="shared" si="7"/>
        <v>285.60000000000002</v>
      </c>
      <c r="H165" s="17">
        <f t="shared" si="8"/>
        <v>0.2088642659279778</v>
      </c>
    </row>
    <row r="166" spans="1:8" ht="14.25" customHeight="1" x14ac:dyDescent="0.2">
      <c r="A166" s="2" t="s">
        <v>3</v>
      </c>
      <c r="B166" s="3" t="s">
        <v>938</v>
      </c>
      <c r="C166" s="3" t="s">
        <v>347</v>
      </c>
      <c r="D166" s="12">
        <f>VLOOKUP(B166,[1]!Table_Query_from_AS4003635[[#All],[ITEM]:[LIST_2023]],14,FALSE)</f>
        <v>2097</v>
      </c>
      <c r="E166" s="9">
        <v>1581</v>
      </c>
      <c r="F166" s="13">
        <f t="shared" si="6"/>
        <v>0.24606580829756797</v>
      </c>
      <c r="G166" s="5">
        <f t="shared" si="7"/>
        <v>1660.0500000000002</v>
      </c>
      <c r="H166" s="17">
        <f t="shared" si="8"/>
        <v>0.20836909871244624</v>
      </c>
    </row>
    <row r="167" spans="1:8" ht="14.25" customHeight="1" x14ac:dyDescent="0.2">
      <c r="A167" s="2" t="s">
        <v>3</v>
      </c>
      <c r="B167" s="3" t="s">
        <v>939</v>
      </c>
      <c r="C167" s="3" t="s">
        <v>349</v>
      </c>
      <c r="D167" s="12">
        <f>VLOOKUP(B167,[1]!Table_Query_from_AS4003635[[#All],[ITEM]:[LIST_2023]],14,FALSE)</f>
        <v>2284</v>
      </c>
      <c r="E167" s="9">
        <v>1721.25</v>
      </c>
      <c r="F167" s="13">
        <f t="shared" si="6"/>
        <v>0.24638791593695275</v>
      </c>
      <c r="G167" s="5">
        <f t="shared" si="7"/>
        <v>1807.3125</v>
      </c>
      <c r="H167" s="17">
        <f t="shared" si="8"/>
        <v>0.2087073117338003</v>
      </c>
    </row>
    <row r="168" spans="1:8" ht="14.25" customHeight="1" x14ac:dyDescent="0.2">
      <c r="A168" s="2" t="s">
        <v>3</v>
      </c>
      <c r="B168" s="3" t="s">
        <v>940</v>
      </c>
      <c r="C168" s="3" t="s">
        <v>351</v>
      </c>
      <c r="D168" s="12">
        <f>VLOOKUP(B168,[1]!Table_Query_from_AS4003635[[#All],[ITEM]:[LIST_2023]],14,FALSE)</f>
        <v>64</v>
      </c>
      <c r="E168" s="9">
        <v>49.3</v>
      </c>
      <c r="F168" s="13">
        <f t="shared" si="6"/>
        <v>0.22968750000000004</v>
      </c>
      <c r="G168" s="5">
        <f t="shared" si="7"/>
        <v>51.765000000000001</v>
      </c>
      <c r="H168" s="17">
        <f t="shared" si="8"/>
        <v>0.19117187499999999</v>
      </c>
    </row>
    <row r="169" spans="1:8" ht="14.25" customHeight="1" x14ac:dyDescent="0.2">
      <c r="A169" s="2" t="s">
        <v>3</v>
      </c>
      <c r="B169" s="3" t="s">
        <v>941</v>
      </c>
      <c r="C169" s="3" t="s">
        <v>353</v>
      </c>
      <c r="D169" s="12">
        <f>VLOOKUP(B169,[1]!Table_Query_from_AS4003635[[#All],[ITEM]:[LIST_2023]],14,FALSE)</f>
        <v>2894</v>
      </c>
      <c r="E169" s="9">
        <v>2299.25</v>
      </c>
      <c r="F169" s="13">
        <f t="shared" si="6"/>
        <v>0.20551140290255698</v>
      </c>
      <c r="G169" s="5">
        <f t="shared" si="7"/>
        <v>2414.2125000000001</v>
      </c>
      <c r="H169" s="17">
        <f t="shared" si="8"/>
        <v>0.16578697304768486</v>
      </c>
    </row>
    <row r="170" spans="1:8" ht="14.25" customHeight="1" x14ac:dyDescent="0.2">
      <c r="A170" s="2" t="s">
        <v>3</v>
      </c>
      <c r="B170" s="3" t="s">
        <v>942</v>
      </c>
      <c r="C170" s="3" t="s">
        <v>355</v>
      </c>
      <c r="D170" s="12">
        <f>VLOOKUP(B170,[1]!Table_Query_from_AS4003635[[#All],[ITEM]:[LIST_2023]],14,FALSE)</f>
        <v>1739</v>
      </c>
      <c r="E170" s="9">
        <v>1625</v>
      </c>
      <c r="F170" s="13">
        <f t="shared" ref="F170:F232" si="9">1-(E170/D170)</f>
        <v>6.5554916618746351E-2</v>
      </c>
      <c r="G170" s="5">
        <f t="shared" ref="G170:G232" si="10">+E170*1.05</f>
        <v>1706.25</v>
      </c>
      <c r="H170" s="17">
        <f t="shared" ref="H170:H232" si="11">1-(G170/D170)</f>
        <v>1.8832662449683735E-2</v>
      </c>
    </row>
    <row r="171" spans="1:8" ht="14.25" customHeight="1" x14ac:dyDescent="0.2">
      <c r="A171" s="2" t="s">
        <v>3</v>
      </c>
      <c r="B171" s="3" t="s">
        <v>943</v>
      </c>
      <c r="C171" s="3" t="s">
        <v>358</v>
      </c>
      <c r="D171" s="12">
        <f>VLOOKUP(B171,[1]!Table_Query_from_AS4003635[[#All],[ITEM]:[LIST_2023]],14,FALSE)</f>
        <v>46</v>
      </c>
      <c r="E171" s="9">
        <v>35.21</v>
      </c>
      <c r="F171" s="13">
        <f t="shared" si="9"/>
        <v>0.23456521739130431</v>
      </c>
      <c r="G171" s="5">
        <f t="shared" si="10"/>
        <v>36.970500000000001</v>
      </c>
      <c r="H171" s="17">
        <f t="shared" si="11"/>
        <v>0.19629347826086951</v>
      </c>
    </row>
    <row r="172" spans="1:8" ht="14.25" customHeight="1" x14ac:dyDescent="0.2">
      <c r="A172" s="2" t="s">
        <v>3</v>
      </c>
      <c r="B172" s="3" t="s">
        <v>944</v>
      </c>
      <c r="C172" s="3" t="s">
        <v>360</v>
      </c>
      <c r="D172" s="12">
        <f>VLOOKUP(B172,[1]!Table_Query_from_AS4003635[[#All],[ITEM]:[LIST_2023]],14,FALSE)</f>
        <v>127</v>
      </c>
      <c r="E172" s="9">
        <v>101.15</v>
      </c>
      <c r="F172" s="13">
        <f t="shared" si="9"/>
        <v>0.20354330708661417</v>
      </c>
      <c r="G172" s="5">
        <f t="shared" si="10"/>
        <v>106.20750000000001</v>
      </c>
      <c r="H172" s="17">
        <f t="shared" si="11"/>
        <v>0.16372047244094479</v>
      </c>
    </row>
    <row r="173" spans="1:8" ht="14.25" customHeight="1" x14ac:dyDescent="0.2">
      <c r="A173" s="2" t="s">
        <v>3</v>
      </c>
      <c r="B173" s="3" t="s">
        <v>945</v>
      </c>
      <c r="C173" s="3" t="s">
        <v>362</v>
      </c>
      <c r="D173" s="12">
        <f>VLOOKUP(B173,[1]!Table_Query_from_AS4003635[[#All],[ITEM]:[LIST_2023]],14,FALSE)</f>
        <v>127</v>
      </c>
      <c r="E173" s="9">
        <v>101.15</v>
      </c>
      <c r="F173" s="13">
        <f t="shared" si="9"/>
        <v>0.20354330708661417</v>
      </c>
      <c r="G173" s="5">
        <f t="shared" si="10"/>
        <v>106.20750000000001</v>
      </c>
      <c r="H173" s="17">
        <f t="shared" si="11"/>
        <v>0.16372047244094479</v>
      </c>
    </row>
    <row r="174" spans="1:8" ht="14.25" customHeight="1" x14ac:dyDescent="0.2">
      <c r="A174" s="2" t="s">
        <v>3</v>
      </c>
      <c r="B174" s="3" t="s">
        <v>946</v>
      </c>
      <c r="C174" s="3" t="s">
        <v>364</v>
      </c>
      <c r="D174" s="12">
        <f>VLOOKUP(B174,[1]!Table_Query_from_AS4003635[[#All],[ITEM]:[LIST_2023]],14,FALSE)</f>
        <v>335</v>
      </c>
      <c r="E174" s="9">
        <v>266.05</v>
      </c>
      <c r="F174" s="13">
        <f t="shared" si="9"/>
        <v>0.20582089552238803</v>
      </c>
      <c r="G174" s="5">
        <f t="shared" si="10"/>
        <v>279.35250000000002</v>
      </c>
      <c r="H174" s="17">
        <f t="shared" si="11"/>
        <v>0.1661119402985074</v>
      </c>
    </row>
    <row r="175" spans="1:8" ht="14.25" customHeight="1" x14ac:dyDescent="0.2">
      <c r="A175" s="2" t="s">
        <v>3</v>
      </c>
      <c r="B175" s="3" t="s">
        <v>947</v>
      </c>
      <c r="C175" s="3" t="s">
        <v>366</v>
      </c>
      <c r="D175" s="12">
        <f>VLOOKUP(B175,[1]!Table_Query_from_AS4003635[[#All],[ITEM]:[LIST_2023]],14,FALSE)</f>
        <v>254</v>
      </c>
      <c r="E175" s="9">
        <v>201.45</v>
      </c>
      <c r="F175" s="13">
        <f t="shared" si="9"/>
        <v>0.20688976377952761</v>
      </c>
      <c r="G175" s="5">
        <f t="shared" si="10"/>
        <v>211.52250000000001</v>
      </c>
      <c r="H175" s="17">
        <f t="shared" si="11"/>
        <v>0.16723425196850394</v>
      </c>
    </row>
    <row r="176" spans="1:8" ht="14.25" customHeight="1" x14ac:dyDescent="0.2">
      <c r="A176" s="2" t="s">
        <v>3</v>
      </c>
      <c r="B176" s="3" t="s">
        <v>948</v>
      </c>
      <c r="C176" s="3" t="s">
        <v>368</v>
      </c>
      <c r="D176" s="12">
        <f>VLOOKUP(B176,[1]!Table_Query_from_AS4003635[[#All],[ITEM]:[LIST_2023]],14,FALSE)</f>
        <v>254</v>
      </c>
      <c r="E176" s="9">
        <v>201.45</v>
      </c>
      <c r="F176" s="13">
        <f t="shared" si="9"/>
        <v>0.20688976377952761</v>
      </c>
      <c r="G176" s="5">
        <f t="shared" si="10"/>
        <v>211.52250000000001</v>
      </c>
      <c r="H176" s="17">
        <f t="shared" si="11"/>
        <v>0.16723425196850394</v>
      </c>
    </row>
    <row r="177" spans="1:8" ht="14.25" customHeight="1" x14ac:dyDescent="0.2">
      <c r="A177" s="2" t="s">
        <v>3</v>
      </c>
      <c r="B177" s="3" t="s">
        <v>949</v>
      </c>
      <c r="C177" s="3" t="s">
        <v>372</v>
      </c>
      <c r="D177" s="12">
        <f>VLOOKUP(B177,[1]!Table_Query_from_AS4003635[[#All],[ITEM]:[LIST_2023]],14,FALSE)</f>
        <v>322</v>
      </c>
      <c r="E177" s="9">
        <v>255.85</v>
      </c>
      <c r="F177" s="13">
        <f t="shared" si="9"/>
        <v>0.20543478260869563</v>
      </c>
      <c r="G177" s="5">
        <f t="shared" si="10"/>
        <v>268.64249999999998</v>
      </c>
      <c r="H177" s="17">
        <f t="shared" si="11"/>
        <v>0.16570652173913047</v>
      </c>
    </row>
    <row r="178" spans="1:8" ht="14.25" customHeight="1" x14ac:dyDescent="0.2">
      <c r="A178" s="2" t="s">
        <v>3</v>
      </c>
      <c r="B178" s="3" t="s">
        <v>950</v>
      </c>
      <c r="C178" s="3" t="s">
        <v>374</v>
      </c>
      <c r="D178" s="12">
        <f>VLOOKUP(B178,[1]!Table_Query_from_AS4003635[[#All],[ITEM]:[LIST_2023]],14,FALSE)</f>
        <v>49</v>
      </c>
      <c r="E178" s="9">
        <v>39.1</v>
      </c>
      <c r="F178" s="13">
        <f t="shared" si="9"/>
        <v>0.20204081632653059</v>
      </c>
      <c r="G178" s="5">
        <f t="shared" si="10"/>
        <v>41.055</v>
      </c>
      <c r="H178" s="17">
        <f t="shared" si="11"/>
        <v>0.16214285714285714</v>
      </c>
    </row>
    <row r="179" spans="1:8" ht="14.25" customHeight="1" x14ac:dyDescent="0.2">
      <c r="A179" s="2" t="s">
        <v>3</v>
      </c>
      <c r="B179" s="3" t="s">
        <v>951</v>
      </c>
      <c r="C179" s="3" t="s">
        <v>376</v>
      </c>
      <c r="D179" s="12">
        <f>VLOOKUP(B179,[1]!Table_Query_from_AS4003635[[#All],[ITEM]:[LIST_2023]],14,FALSE)</f>
        <v>41</v>
      </c>
      <c r="E179" s="9">
        <v>30.64</v>
      </c>
      <c r="F179" s="13">
        <f t="shared" si="9"/>
        <v>0.2526829268292683</v>
      </c>
      <c r="G179" s="5">
        <f t="shared" si="10"/>
        <v>32.172000000000004</v>
      </c>
      <c r="H179" s="17">
        <f t="shared" si="11"/>
        <v>0.21531707317073157</v>
      </c>
    </row>
    <row r="180" spans="1:8" ht="14.25" customHeight="1" x14ac:dyDescent="0.2">
      <c r="A180" s="2" t="s">
        <v>3</v>
      </c>
      <c r="B180" s="3" t="s">
        <v>952</v>
      </c>
      <c r="C180" s="3" t="s">
        <v>379</v>
      </c>
      <c r="D180" s="12">
        <f>VLOOKUP(B180,[1]!Table_Query_from_AS4003635[[#All],[ITEM]:[LIST_2023]],14,FALSE)</f>
        <v>49</v>
      </c>
      <c r="E180" s="9">
        <v>36.85</v>
      </c>
      <c r="F180" s="13">
        <f t="shared" si="9"/>
        <v>0.24795918367346936</v>
      </c>
      <c r="G180" s="5">
        <f t="shared" si="10"/>
        <v>38.692500000000003</v>
      </c>
      <c r="H180" s="17">
        <f t="shared" si="11"/>
        <v>0.2103571428571428</v>
      </c>
    </row>
    <row r="181" spans="1:8" ht="14.25" customHeight="1" x14ac:dyDescent="0.2">
      <c r="A181" s="2" t="s">
        <v>3</v>
      </c>
      <c r="B181" s="3" t="s">
        <v>953</v>
      </c>
      <c r="C181" s="3" t="s">
        <v>381</v>
      </c>
      <c r="D181" s="12">
        <f>VLOOKUP(B181,[1]!Table_Query_from_AS4003635[[#All],[ITEM]:[LIST_2023]],14,FALSE)</f>
        <v>728</v>
      </c>
      <c r="E181" s="9">
        <v>578</v>
      </c>
      <c r="F181" s="13">
        <f t="shared" si="9"/>
        <v>0.20604395604395609</v>
      </c>
      <c r="G181" s="5">
        <f t="shared" si="10"/>
        <v>606.9</v>
      </c>
      <c r="H181" s="17">
        <f t="shared" si="11"/>
        <v>0.16634615384615392</v>
      </c>
    </row>
    <row r="182" spans="1:8" ht="14.25" customHeight="1" x14ac:dyDescent="0.2">
      <c r="A182" s="2" t="s">
        <v>3</v>
      </c>
      <c r="B182" s="3" t="s">
        <v>954</v>
      </c>
      <c r="C182" s="3" t="s">
        <v>383</v>
      </c>
      <c r="D182" s="12">
        <f>VLOOKUP(B182,[1]!Table_Query_from_AS4003635[[#All],[ITEM]:[LIST_2023]],14,FALSE)</f>
        <v>722</v>
      </c>
      <c r="E182" s="9">
        <v>573.75</v>
      </c>
      <c r="F182" s="13">
        <f t="shared" si="9"/>
        <v>0.20533240997229918</v>
      </c>
      <c r="G182" s="5">
        <f t="shared" si="10"/>
        <v>602.4375</v>
      </c>
      <c r="H182" s="17">
        <f t="shared" si="11"/>
        <v>0.16559903047091418</v>
      </c>
    </row>
    <row r="183" spans="1:8" ht="14.25" customHeight="1" x14ac:dyDescent="0.2">
      <c r="A183" s="2" t="s">
        <v>3</v>
      </c>
      <c r="B183" s="3" t="s">
        <v>955</v>
      </c>
      <c r="C183" s="3" t="s">
        <v>385</v>
      </c>
      <c r="D183" s="12">
        <f>VLOOKUP(B183,[1]!Table_Query_from_AS4003635[[#All],[ITEM]:[LIST_2023]],14,FALSE)</f>
        <v>1166</v>
      </c>
      <c r="E183" s="9">
        <v>926.5</v>
      </c>
      <c r="F183" s="13">
        <f t="shared" si="9"/>
        <v>0.20540308747855918</v>
      </c>
      <c r="G183" s="5">
        <f t="shared" si="10"/>
        <v>972.82500000000005</v>
      </c>
      <c r="H183" s="17">
        <f t="shared" si="11"/>
        <v>0.16567324185248711</v>
      </c>
    </row>
    <row r="184" spans="1:8" ht="14.25" customHeight="1" x14ac:dyDescent="0.2">
      <c r="A184" s="2" t="s">
        <v>3</v>
      </c>
      <c r="B184" s="3" t="s">
        <v>956</v>
      </c>
      <c r="C184" s="3" t="s">
        <v>387</v>
      </c>
      <c r="D184" s="12">
        <f>VLOOKUP(B184,[1]!Table_Query_from_AS4003635[[#All],[ITEM]:[LIST_2023]],14,FALSE)</f>
        <v>926</v>
      </c>
      <c r="E184" s="9">
        <v>735.25</v>
      </c>
      <c r="F184" s="13">
        <f t="shared" si="9"/>
        <v>0.20599352051835851</v>
      </c>
      <c r="G184" s="5">
        <f t="shared" si="10"/>
        <v>772.01250000000005</v>
      </c>
      <c r="H184" s="17">
        <f t="shared" si="11"/>
        <v>0.16629319654427643</v>
      </c>
    </row>
    <row r="185" spans="1:8" ht="14.25" customHeight="1" x14ac:dyDescent="0.2">
      <c r="A185" s="2" t="s">
        <v>3</v>
      </c>
      <c r="B185" s="3" t="s">
        <v>957</v>
      </c>
      <c r="C185" s="3" t="s">
        <v>389</v>
      </c>
      <c r="D185" s="12">
        <f>VLOOKUP(B185,[1]!Table_Query_from_AS4003635[[#All],[ITEM]:[LIST_2023]],14,FALSE)</f>
        <v>717</v>
      </c>
      <c r="E185" s="9">
        <v>569.5</v>
      </c>
      <c r="F185" s="13">
        <f t="shared" si="9"/>
        <v>0.20571827057182701</v>
      </c>
      <c r="G185" s="5">
        <f t="shared" si="10"/>
        <v>597.97500000000002</v>
      </c>
      <c r="H185" s="17">
        <f t="shared" si="11"/>
        <v>0.16600418410041839</v>
      </c>
    </row>
    <row r="186" spans="1:8" ht="14.25" customHeight="1" x14ac:dyDescent="0.2">
      <c r="A186" s="2" t="s">
        <v>3</v>
      </c>
      <c r="B186" s="3" t="s">
        <v>958</v>
      </c>
      <c r="C186" s="3" t="s">
        <v>391</v>
      </c>
      <c r="D186" s="12">
        <f>VLOOKUP(B186,[1]!Table_Query_from_AS4003635[[#All],[ITEM]:[LIST_2023]],14,FALSE)</f>
        <v>942</v>
      </c>
      <c r="E186" s="9">
        <v>748</v>
      </c>
      <c r="F186" s="13">
        <f t="shared" si="9"/>
        <v>0.20594479830148615</v>
      </c>
      <c r="G186" s="5">
        <f t="shared" si="10"/>
        <v>785.4</v>
      </c>
      <c r="H186" s="17">
        <f t="shared" si="11"/>
        <v>0.16624203821656058</v>
      </c>
    </row>
    <row r="187" spans="1:8" ht="14.25" customHeight="1" x14ac:dyDescent="0.2">
      <c r="A187" s="2" t="s">
        <v>3</v>
      </c>
      <c r="B187" s="3" t="s">
        <v>959</v>
      </c>
      <c r="C187" s="3" t="s">
        <v>401</v>
      </c>
      <c r="D187" s="12">
        <f>VLOOKUP(B187,[1]!Table_Query_from_AS4003635[[#All],[ITEM]:[LIST_2023]],14,FALSE)</f>
        <v>621</v>
      </c>
      <c r="E187" s="9">
        <v>463.25</v>
      </c>
      <c r="F187" s="13">
        <f t="shared" si="9"/>
        <v>0.25402576489533013</v>
      </c>
      <c r="G187" s="5">
        <f t="shared" si="10"/>
        <v>486.41250000000002</v>
      </c>
      <c r="H187" s="17">
        <f t="shared" si="11"/>
        <v>0.21672705314009655</v>
      </c>
    </row>
    <row r="188" spans="1:8" ht="14.25" customHeight="1" x14ac:dyDescent="0.2">
      <c r="A188" s="2" t="s">
        <v>3</v>
      </c>
      <c r="B188" s="3" t="s">
        <v>960</v>
      </c>
      <c r="C188" s="3" t="s">
        <v>403</v>
      </c>
      <c r="D188" s="12">
        <f>VLOOKUP(B188,[1]!Table_Query_from_AS4003635[[#All],[ITEM]:[LIST_2023]],14,FALSE)</f>
        <v>589</v>
      </c>
      <c r="E188" s="9">
        <v>439.45</v>
      </c>
      <c r="F188" s="13">
        <f t="shared" si="9"/>
        <v>0.25390492359932093</v>
      </c>
      <c r="G188" s="5">
        <f t="shared" si="10"/>
        <v>461.42250000000001</v>
      </c>
      <c r="H188" s="17">
        <f t="shared" si="11"/>
        <v>0.21660016977928687</v>
      </c>
    </row>
    <row r="189" spans="1:8" ht="14.25" customHeight="1" x14ac:dyDescent="0.2">
      <c r="A189" s="2" t="s">
        <v>3</v>
      </c>
      <c r="B189" s="3" t="s">
        <v>961</v>
      </c>
      <c r="C189" s="3" t="s">
        <v>405</v>
      </c>
      <c r="D189" s="12">
        <f>VLOOKUP(B189,[1]!Table_Query_from_AS4003635[[#All],[ITEM]:[LIST_2023]],14,FALSE)</f>
        <v>417</v>
      </c>
      <c r="E189" s="9">
        <v>314.5</v>
      </c>
      <c r="F189" s="13">
        <f t="shared" si="9"/>
        <v>0.24580335731414871</v>
      </c>
      <c r="G189" s="5">
        <f t="shared" si="10"/>
        <v>330.22500000000002</v>
      </c>
      <c r="H189" s="17">
        <f t="shared" si="11"/>
        <v>0.20809352517985602</v>
      </c>
    </row>
    <row r="190" spans="1:8" ht="14.25" customHeight="1" x14ac:dyDescent="0.2">
      <c r="A190" s="2" t="s">
        <v>3</v>
      </c>
      <c r="B190" s="3" t="s">
        <v>962</v>
      </c>
      <c r="C190" s="3" t="s">
        <v>407</v>
      </c>
      <c r="D190" s="12">
        <f>VLOOKUP(B190,[1]!Table_Query_from_AS4003635[[#All],[ITEM]:[LIST_2023]],14,FALSE)</f>
        <v>417</v>
      </c>
      <c r="E190" s="9">
        <v>314.5</v>
      </c>
      <c r="F190" s="13">
        <f t="shared" si="9"/>
        <v>0.24580335731414871</v>
      </c>
      <c r="G190" s="5">
        <f t="shared" si="10"/>
        <v>330.22500000000002</v>
      </c>
      <c r="H190" s="17">
        <f t="shared" si="11"/>
        <v>0.20809352517985602</v>
      </c>
    </row>
    <row r="191" spans="1:8" ht="14.25" customHeight="1" x14ac:dyDescent="0.2">
      <c r="A191" s="2" t="s">
        <v>3</v>
      </c>
      <c r="B191" s="3" t="s">
        <v>963</v>
      </c>
      <c r="C191" s="3" t="s">
        <v>409</v>
      </c>
      <c r="D191" s="12">
        <f>VLOOKUP(B191,[1]!Table_Query_from_AS4003635[[#All],[ITEM]:[LIST_2023]],14,FALSE)</f>
        <v>417</v>
      </c>
      <c r="E191" s="9">
        <v>314.5</v>
      </c>
      <c r="F191" s="13">
        <f t="shared" si="9"/>
        <v>0.24580335731414871</v>
      </c>
      <c r="G191" s="5">
        <f t="shared" si="10"/>
        <v>330.22500000000002</v>
      </c>
      <c r="H191" s="17">
        <f t="shared" si="11"/>
        <v>0.20809352517985602</v>
      </c>
    </row>
    <row r="192" spans="1:8" ht="14.25" customHeight="1" x14ac:dyDescent="0.2">
      <c r="A192" s="2" t="s">
        <v>3</v>
      </c>
      <c r="B192" s="3" t="s">
        <v>964</v>
      </c>
      <c r="C192" s="3" t="s">
        <v>411</v>
      </c>
      <c r="D192" s="12">
        <f>VLOOKUP(B192,[1]!Table_Query_from_AS4003635[[#All],[ITEM]:[LIST_2023]],14,FALSE)</f>
        <v>417</v>
      </c>
      <c r="E192" s="9">
        <v>314.5</v>
      </c>
      <c r="F192" s="13">
        <f t="shared" si="9"/>
        <v>0.24580335731414871</v>
      </c>
      <c r="G192" s="5">
        <f t="shared" si="10"/>
        <v>330.22500000000002</v>
      </c>
      <c r="H192" s="17">
        <f t="shared" si="11"/>
        <v>0.20809352517985602</v>
      </c>
    </row>
    <row r="193" spans="1:8" ht="14.25" customHeight="1" x14ac:dyDescent="0.2">
      <c r="A193" s="2" t="s">
        <v>3</v>
      </c>
      <c r="B193" s="3" t="s">
        <v>965</v>
      </c>
      <c r="C193" s="3" t="s">
        <v>413</v>
      </c>
      <c r="D193" s="12">
        <f>VLOOKUP(B193,[1]!Table_Query_from_AS4003635[[#All],[ITEM]:[LIST_2023]],14,FALSE)</f>
        <v>417</v>
      </c>
      <c r="E193" s="9">
        <v>314.5</v>
      </c>
      <c r="F193" s="13">
        <f t="shared" si="9"/>
        <v>0.24580335731414871</v>
      </c>
      <c r="G193" s="5">
        <f t="shared" si="10"/>
        <v>330.22500000000002</v>
      </c>
      <c r="H193" s="17">
        <f t="shared" si="11"/>
        <v>0.20809352517985602</v>
      </c>
    </row>
    <row r="194" spans="1:8" ht="14.25" customHeight="1" x14ac:dyDescent="0.2">
      <c r="A194" s="2" t="s">
        <v>3</v>
      </c>
      <c r="B194" s="3" t="s">
        <v>966</v>
      </c>
      <c r="C194" s="3" t="s">
        <v>415</v>
      </c>
      <c r="D194" s="12">
        <f>VLOOKUP(B194,[1]!Table_Query_from_AS4003635[[#All],[ITEM]:[LIST_2023]],14,FALSE)</f>
        <v>417</v>
      </c>
      <c r="E194" s="9">
        <v>314.5</v>
      </c>
      <c r="F194" s="13">
        <f t="shared" si="9"/>
        <v>0.24580335731414871</v>
      </c>
      <c r="G194" s="5">
        <f t="shared" si="10"/>
        <v>330.22500000000002</v>
      </c>
      <c r="H194" s="17">
        <f t="shared" si="11"/>
        <v>0.20809352517985602</v>
      </c>
    </row>
    <row r="195" spans="1:8" ht="14.25" customHeight="1" x14ac:dyDescent="0.2">
      <c r="A195" s="2" t="s">
        <v>3</v>
      </c>
      <c r="B195" s="3" t="s">
        <v>967</v>
      </c>
      <c r="C195" s="3" t="s">
        <v>417</v>
      </c>
      <c r="D195" s="12">
        <f>VLOOKUP(B195,[1]!Table_Query_from_AS4003635[[#All],[ITEM]:[LIST_2023]],14,FALSE)</f>
        <v>717</v>
      </c>
      <c r="E195" s="9">
        <v>539.75</v>
      </c>
      <c r="F195" s="13">
        <f t="shared" si="9"/>
        <v>0.24721059972105996</v>
      </c>
      <c r="G195" s="5">
        <f t="shared" si="10"/>
        <v>566.73750000000007</v>
      </c>
      <c r="H195" s="17">
        <f t="shared" si="11"/>
        <v>0.20957112970711289</v>
      </c>
    </row>
    <row r="196" spans="1:8" ht="14.25" customHeight="1" x14ac:dyDescent="0.2">
      <c r="A196" s="2" t="s">
        <v>3</v>
      </c>
      <c r="B196" s="3" t="s">
        <v>968</v>
      </c>
      <c r="C196" s="3" t="s">
        <v>420</v>
      </c>
      <c r="D196" s="12">
        <f>VLOOKUP(B196,[1]!Table_Query_from_AS4003635[[#All],[ITEM]:[LIST_2023]],14,FALSE)</f>
        <v>899</v>
      </c>
      <c r="E196" s="9">
        <v>675.75</v>
      </c>
      <c r="F196" s="13">
        <f t="shared" si="9"/>
        <v>0.24833147942157952</v>
      </c>
      <c r="G196" s="5">
        <f t="shared" si="10"/>
        <v>709.53750000000002</v>
      </c>
      <c r="H196" s="17">
        <f t="shared" si="11"/>
        <v>0.21074805339265845</v>
      </c>
    </row>
    <row r="197" spans="1:8" ht="14.25" customHeight="1" x14ac:dyDescent="0.2">
      <c r="A197" s="2" t="s">
        <v>3</v>
      </c>
      <c r="B197" s="3" t="s">
        <v>969</v>
      </c>
      <c r="C197" s="3" t="s">
        <v>422</v>
      </c>
      <c r="D197" s="12">
        <f>VLOOKUP(B197,[1]!Table_Query_from_AS4003635[[#All],[ITEM]:[LIST_2023]],14,FALSE)</f>
        <v>1033</v>
      </c>
      <c r="E197" s="9">
        <v>777.75</v>
      </c>
      <c r="F197" s="13">
        <f t="shared" si="9"/>
        <v>0.24709583736689256</v>
      </c>
      <c r="G197" s="5">
        <f t="shared" si="10"/>
        <v>816.63750000000005</v>
      </c>
      <c r="H197" s="17">
        <f t="shared" si="11"/>
        <v>0.20945062923523716</v>
      </c>
    </row>
    <row r="198" spans="1:8" ht="14.25" customHeight="1" x14ac:dyDescent="0.2">
      <c r="A198" s="2" t="s">
        <v>3</v>
      </c>
      <c r="B198" s="18" t="s">
        <v>1150</v>
      </c>
      <c r="C198" s="3" t="s">
        <v>1162</v>
      </c>
      <c r="D198" s="12">
        <f>VLOOKUP(B198,[1]!Table_Query_from_AS4003635[[#All],[ITEM]:[LIST_2023]],14,FALSE)</f>
        <v>599</v>
      </c>
      <c r="E198" s="9">
        <f>+D198*0.75</f>
        <v>449.25</v>
      </c>
      <c r="F198" s="13">
        <f t="shared" ref="F198:F207" si="12">1-(E198/D198)</f>
        <v>0.25</v>
      </c>
      <c r="G198" s="5">
        <f t="shared" ref="G198:G207" si="13">+E198*1.05</f>
        <v>471.71250000000003</v>
      </c>
      <c r="H198" s="17">
        <f t="shared" ref="H198:H207" si="14">1-(G198/D198)</f>
        <v>0.21249999999999991</v>
      </c>
    </row>
    <row r="199" spans="1:8" ht="14.25" customHeight="1" x14ac:dyDescent="0.2">
      <c r="A199" s="2" t="s">
        <v>3</v>
      </c>
      <c r="B199" s="18" t="s">
        <v>1151</v>
      </c>
      <c r="C199" s="3" t="s">
        <v>1163</v>
      </c>
      <c r="D199" s="12">
        <f>VLOOKUP(B199,[1]!Table_Query_from_AS4003635[[#All],[ITEM]:[LIST_2023]],14,FALSE)</f>
        <v>480</v>
      </c>
      <c r="E199" s="9">
        <f t="shared" ref="E199:E209" si="15">+D199*0.75</f>
        <v>360</v>
      </c>
      <c r="F199" s="13">
        <f t="shared" si="12"/>
        <v>0.25</v>
      </c>
      <c r="G199" s="5">
        <f t="shared" si="13"/>
        <v>378</v>
      </c>
      <c r="H199" s="17">
        <f t="shared" si="14"/>
        <v>0.21250000000000002</v>
      </c>
    </row>
    <row r="200" spans="1:8" ht="14.25" customHeight="1" x14ac:dyDescent="0.2">
      <c r="A200" s="2" t="s">
        <v>3</v>
      </c>
      <c r="B200" s="18" t="s">
        <v>1152</v>
      </c>
      <c r="C200" s="3" t="s">
        <v>1163</v>
      </c>
      <c r="D200" s="12">
        <f>VLOOKUP(B200,[1]!Table_Query_from_AS4003635[[#All],[ITEM]:[LIST_2023]],14,FALSE)</f>
        <v>306</v>
      </c>
      <c r="E200" s="9">
        <f t="shared" si="15"/>
        <v>229.5</v>
      </c>
      <c r="F200" s="13">
        <f t="shared" si="12"/>
        <v>0.25</v>
      </c>
      <c r="G200" s="5">
        <f t="shared" si="13"/>
        <v>240.97500000000002</v>
      </c>
      <c r="H200" s="17">
        <f t="shared" si="14"/>
        <v>0.21249999999999991</v>
      </c>
    </row>
    <row r="201" spans="1:8" ht="14.25" customHeight="1" x14ac:dyDescent="0.2">
      <c r="A201" s="2" t="s">
        <v>3</v>
      </c>
      <c r="B201" s="18" t="s">
        <v>1153</v>
      </c>
      <c r="C201" s="3" t="s">
        <v>1164</v>
      </c>
      <c r="D201" s="12">
        <f>VLOOKUP(B201,[1]!Table_Query_from_AS4003635[[#All],[ITEM]:[LIST_2023]],14,FALSE)</f>
        <v>343</v>
      </c>
      <c r="E201" s="9">
        <f t="shared" si="15"/>
        <v>257.25</v>
      </c>
      <c r="F201" s="13">
        <f t="shared" si="12"/>
        <v>0.25</v>
      </c>
      <c r="G201" s="5">
        <f t="shared" si="13"/>
        <v>270.11250000000001</v>
      </c>
      <c r="H201" s="17">
        <f t="shared" si="14"/>
        <v>0.21250000000000002</v>
      </c>
    </row>
    <row r="202" spans="1:8" ht="14.25" customHeight="1" x14ac:dyDescent="0.2">
      <c r="A202" s="2" t="s">
        <v>3</v>
      </c>
      <c r="B202" s="18" t="s">
        <v>1154</v>
      </c>
      <c r="C202" s="3" t="s">
        <v>1165</v>
      </c>
      <c r="D202" s="12">
        <v>1059</v>
      </c>
      <c r="E202" s="9">
        <f t="shared" si="15"/>
        <v>794.25</v>
      </c>
      <c r="F202" s="13">
        <f t="shared" si="12"/>
        <v>0.25</v>
      </c>
      <c r="G202" s="5">
        <f t="shared" si="13"/>
        <v>833.96250000000009</v>
      </c>
      <c r="H202" s="17">
        <f t="shared" si="14"/>
        <v>0.21249999999999991</v>
      </c>
    </row>
    <row r="203" spans="1:8" ht="14.25" customHeight="1" x14ac:dyDescent="0.2">
      <c r="A203" s="2" t="s">
        <v>3</v>
      </c>
      <c r="B203" s="18" t="s">
        <v>1155</v>
      </c>
      <c r="C203" s="3" t="s">
        <v>1166</v>
      </c>
      <c r="D203" s="12">
        <v>345</v>
      </c>
      <c r="E203" s="9">
        <f t="shared" si="15"/>
        <v>258.75</v>
      </c>
      <c r="F203" s="13">
        <f t="shared" si="12"/>
        <v>0.25</v>
      </c>
      <c r="G203" s="5">
        <f t="shared" si="13"/>
        <v>271.6875</v>
      </c>
      <c r="H203" s="17">
        <f t="shared" si="14"/>
        <v>0.21250000000000002</v>
      </c>
    </row>
    <row r="204" spans="1:8" ht="14.25" customHeight="1" x14ac:dyDescent="0.2">
      <c r="A204" s="2" t="s">
        <v>3</v>
      </c>
      <c r="B204" s="18" t="s">
        <v>1156</v>
      </c>
      <c r="C204" s="3" t="s">
        <v>1167</v>
      </c>
      <c r="D204" s="12">
        <f>VLOOKUP(B204,[1]!Table_Query_from_AS4003635[[#All],[ITEM]:[LIST_2023]],14,FALSE)</f>
        <v>464</v>
      </c>
      <c r="E204" s="9">
        <f t="shared" si="15"/>
        <v>348</v>
      </c>
      <c r="F204" s="13">
        <f t="shared" si="12"/>
        <v>0.25</v>
      </c>
      <c r="G204" s="5">
        <f t="shared" si="13"/>
        <v>365.40000000000003</v>
      </c>
      <c r="H204" s="17">
        <f t="shared" si="14"/>
        <v>0.21249999999999991</v>
      </c>
    </row>
    <row r="205" spans="1:8" ht="14.25" customHeight="1" x14ac:dyDescent="0.2">
      <c r="A205" s="2" t="s">
        <v>3</v>
      </c>
      <c r="B205" s="18" t="s">
        <v>1157</v>
      </c>
      <c r="C205" s="3" t="s">
        <v>1168</v>
      </c>
      <c r="D205" s="12">
        <f>VLOOKUP(B205,[1]!Table_Query_from_AS4003635[[#All],[ITEM]:[LIST_2023]],14,FALSE)</f>
        <v>345</v>
      </c>
      <c r="E205" s="9">
        <f t="shared" si="15"/>
        <v>258.75</v>
      </c>
      <c r="F205" s="13">
        <f t="shared" si="12"/>
        <v>0.25</v>
      </c>
      <c r="G205" s="5">
        <f t="shared" si="13"/>
        <v>271.6875</v>
      </c>
      <c r="H205" s="17">
        <f t="shared" si="14"/>
        <v>0.21250000000000002</v>
      </c>
    </row>
    <row r="206" spans="1:8" ht="14.25" customHeight="1" x14ac:dyDescent="0.2">
      <c r="A206" s="2" t="s">
        <v>3</v>
      </c>
      <c r="B206" s="18" t="s">
        <v>1158</v>
      </c>
      <c r="C206" s="3" t="s">
        <v>1169</v>
      </c>
      <c r="D206" s="12">
        <f>VLOOKUP(B206,[1]!Table_Query_from_AS4003635[[#All],[ITEM]:[LIST_2023]],14,FALSE)</f>
        <v>382</v>
      </c>
      <c r="E206" s="9">
        <f t="shared" si="15"/>
        <v>286.5</v>
      </c>
      <c r="F206" s="13">
        <f t="shared" si="12"/>
        <v>0.25</v>
      </c>
      <c r="G206" s="5">
        <f t="shared" si="13"/>
        <v>300.82499999999999</v>
      </c>
      <c r="H206" s="17">
        <f t="shared" si="14"/>
        <v>0.21250000000000002</v>
      </c>
    </row>
    <row r="207" spans="1:8" ht="14.25" customHeight="1" x14ac:dyDescent="0.2">
      <c r="A207" s="2" t="s">
        <v>3</v>
      </c>
      <c r="B207" s="18" t="s">
        <v>1159</v>
      </c>
      <c r="C207" s="3" t="s">
        <v>1170</v>
      </c>
      <c r="D207" s="12">
        <f>VLOOKUP(B207,[1]!Table_Query_from_AS4003635[[#All],[ITEM]:[LIST_2023]],14,FALSE)</f>
        <v>486</v>
      </c>
      <c r="E207" s="9">
        <f t="shared" si="15"/>
        <v>364.5</v>
      </c>
      <c r="F207" s="13">
        <f t="shared" si="12"/>
        <v>0.25</v>
      </c>
      <c r="G207" s="5">
        <f t="shared" si="13"/>
        <v>382.72500000000002</v>
      </c>
      <c r="H207" s="17">
        <f t="shared" si="14"/>
        <v>0.21249999999999991</v>
      </c>
    </row>
    <row r="208" spans="1:8" ht="14.25" customHeight="1" x14ac:dyDescent="0.2">
      <c r="A208" s="2" t="s">
        <v>3</v>
      </c>
      <c r="B208" s="18" t="s">
        <v>1160</v>
      </c>
      <c r="C208" s="3" t="s">
        <v>1171</v>
      </c>
      <c r="D208" s="12">
        <f>VLOOKUP(B208,[1]!Table_Query_from_AS4003635[[#All],[ITEM]:[LIST_2023]],14,FALSE)</f>
        <v>1252</v>
      </c>
      <c r="E208" s="9">
        <f t="shared" si="15"/>
        <v>939</v>
      </c>
      <c r="F208" s="13">
        <f t="shared" ref="F208:F209" si="16">1-(E208/D208)</f>
        <v>0.25</v>
      </c>
      <c r="G208" s="5">
        <f t="shared" ref="G208:G209" si="17">+E208*1.05</f>
        <v>985.95</v>
      </c>
      <c r="H208" s="17">
        <f t="shared" ref="H208:H209" si="18">1-(G208/D208)</f>
        <v>0.21249999999999991</v>
      </c>
    </row>
    <row r="209" spans="1:8" ht="14.25" customHeight="1" x14ac:dyDescent="0.2">
      <c r="A209" s="2" t="s">
        <v>3</v>
      </c>
      <c r="B209" s="18" t="s">
        <v>1161</v>
      </c>
      <c r="C209" s="3" t="s">
        <v>1172</v>
      </c>
      <c r="D209" s="12">
        <f>VLOOKUP(B209,[1]!Table_Query_from_AS4003635[[#All],[ITEM]:[LIST_2023]],14,FALSE)</f>
        <v>1348</v>
      </c>
      <c r="E209" s="9">
        <f t="shared" si="15"/>
        <v>1011</v>
      </c>
      <c r="F209" s="13">
        <f t="shared" si="16"/>
        <v>0.25</v>
      </c>
      <c r="G209" s="5">
        <f t="shared" si="17"/>
        <v>1061.55</v>
      </c>
      <c r="H209" s="17">
        <f t="shared" si="18"/>
        <v>0.21250000000000002</v>
      </c>
    </row>
    <row r="210" spans="1:8" ht="14.25" customHeight="1" x14ac:dyDescent="0.2">
      <c r="A210" s="2" t="s">
        <v>3</v>
      </c>
      <c r="B210" s="3" t="s">
        <v>970</v>
      </c>
      <c r="C210" s="3" t="s">
        <v>424</v>
      </c>
      <c r="D210" s="12">
        <f>VLOOKUP(B210,[1]!Table_Query_from_AS4003635[[#All],[ITEM]:[LIST_2023]],14,FALSE)</f>
        <v>220</v>
      </c>
      <c r="E210" s="9">
        <v>175.1</v>
      </c>
      <c r="F210" s="13">
        <f t="shared" si="9"/>
        <v>0.2040909090909091</v>
      </c>
      <c r="G210" s="5">
        <f t="shared" si="10"/>
        <v>183.85499999999999</v>
      </c>
      <c r="H210" s="17">
        <f t="shared" si="11"/>
        <v>0.16429545454545458</v>
      </c>
    </row>
    <row r="211" spans="1:8" ht="14.25" customHeight="1" x14ac:dyDescent="0.2">
      <c r="A211" s="2" t="s">
        <v>3</v>
      </c>
      <c r="B211" s="3" t="s">
        <v>971</v>
      </c>
      <c r="C211" s="3" t="s">
        <v>426</v>
      </c>
      <c r="D211" s="12">
        <f>VLOOKUP(B211,[1]!Table_Query_from_AS4003635[[#All],[ITEM]:[LIST_2023]],14,FALSE)</f>
        <v>269</v>
      </c>
      <c r="E211" s="9">
        <v>213.35</v>
      </c>
      <c r="F211" s="13">
        <f t="shared" si="9"/>
        <v>0.20687732342007437</v>
      </c>
      <c r="G211" s="5">
        <f t="shared" si="10"/>
        <v>224.01750000000001</v>
      </c>
      <c r="H211" s="17">
        <f t="shared" si="11"/>
        <v>0.16722118959107801</v>
      </c>
    </row>
    <row r="212" spans="1:8" ht="14.25" customHeight="1" x14ac:dyDescent="0.2">
      <c r="A212" s="2" t="s">
        <v>3</v>
      </c>
      <c r="B212" s="3" t="s">
        <v>972</v>
      </c>
      <c r="C212" s="3" t="s">
        <v>428</v>
      </c>
      <c r="D212" s="12">
        <f>VLOOKUP(B212,[1]!Table_Query_from_AS4003635[[#All],[ITEM]:[LIST_2023]],14,FALSE)</f>
        <v>454</v>
      </c>
      <c r="E212" s="9">
        <v>360.4</v>
      </c>
      <c r="F212" s="13">
        <f t="shared" si="9"/>
        <v>0.20616740088105734</v>
      </c>
      <c r="G212" s="5">
        <f t="shared" si="10"/>
        <v>378.42</v>
      </c>
      <c r="H212" s="17">
        <f t="shared" si="11"/>
        <v>0.16647577092511012</v>
      </c>
    </row>
    <row r="213" spans="1:8" ht="14.25" customHeight="1" x14ac:dyDescent="0.2">
      <c r="A213" s="2" t="s">
        <v>3</v>
      </c>
      <c r="B213" s="3" t="s">
        <v>973</v>
      </c>
      <c r="C213" s="3" t="s">
        <v>430</v>
      </c>
      <c r="D213" s="12">
        <f>VLOOKUP(B213,[1]!Table_Query_from_AS4003635[[#All],[ITEM]:[LIST_2023]],14,FALSE)</f>
        <v>270</v>
      </c>
      <c r="E213" s="9">
        <v>214.2</v>
      </c>
      <c r="F213" s="13">
        <f t="shared" si="9"/>
        <v>0.20666666666666667</v>
      </c>
      <c r="G213" s="5">
        <f t="shared" si="10"/>
        <v>224.91</v>
      </c>
      <c r="H213" s="17">
        <f t="shared" si="11"/>
        <v>0.16700000000000004</v>
      </c>
    </row>
    <row r="214" spans="1:8" ht="14.25" customHeight="1" x14ac:dyDescent="0.2">
      <c r="A214" s="2" t="s">
        <v>3</v>
      </c>
      <c r="B214" s="3" t="s">
        <v>974</v>
      </c>
      <c r="C214" s="3" t="s">
        <v>432</v>
      </c>
      <c r="D214" s="12">
        <f>VLOOKUP(B214,[1]!Table_Query_from_AS4003635[[#All],[ITEM]:[LIST_2023]],14,FALSE)</f>
        <v>321</v>
      </c>
      <c r="E214" s="9">
        <v>255</v>
      </c>
      <c r="F214" s="13">
        <f t="shared" si="9"/>
        <v>0.20560747663551404</v>
      </c>
      <c r="G214" s="5">
        <f t="shared" si="10"/>
        <v>267.75</v>
      </c>
      <c r="H214" s="17">
        <f t="shared" si="11"/>
        <v>0.16588785046728971</v>
      </c>
    </row>
    <row r="215" spans="1:8" ht="14.25" customHeight="1" x14ac:dyDescent="0.2">
      <c r="A215" s="2" t="s">
        <v>3</v>
      </c>
      <c r="B215" s="3" t="s">
        <v>975</v>
      </c>
      <c r="C215" s="3" t="s">
        <v>434</v>
      </c>
      <c r="D215" s="12">
        <f>VLOOKUP(B215,[1]!Table_Query_from_AS4003635[[#All],[ITEM]:[LIST_2023]],14,FALSE)</f>
        <v>454</v>
      </c>
      <c r="E215" s="9">
        <v>360.4</v>
      </c>
      <c r="F215" s="13">
        <f t="shared" si="9"/>
        <v>0.20616740088105734</v>
      </c>
      <c r="G215" s="5">
        <f t="shared" si="10"/>
        <v>378.42</v>
      </c>
      <c r="H215" s="17">
        <f t="shared" si="11"/>
        <v>0.16647577092511012</v>
      </c>
    </row>
    <row r="216" spans="1:8" ht="14.25" customHeight="1" x14ac:dyDescent="0.2">
      <c r="A216" s="2" t="s">
        <v>3</v>
      </c>
      <c r="B216" s="3" t="s">
        <v>976</v>
      </c>
      <c r="C216" s="3" t="s">
        <v>436</v>
      </c>
      <c r="D216" s="12">
        <f>VLOOKUP(B216,[1]!Table_Query_from_AS4003635[[#All],[ITEM]:[LIST_2023]],14,FALSE)</f>
        <v>422</v>
      </c>
      <c r="E216" s="9">
        <v>334.9</v>
      </c>
      <c r="F216" s="13">
        <f t="shared" si="9"/>
        <v>0.20639810426540295</v>
      </c>
      <c r="G216" s="5">
        <f t="shared" si="10"/>
        <v>351.64499999999998</v>
      </c>
      <c r="H216" s="17">
        <f t="shared" si="11"/>
        <v>0.16671800947867299</v>
      </c>
    </row>
    <row r="217" spans="1:8" ht="14.25" customHeight="1" x14ac:dyDescent="0.2">
      <c r="A217" s="2" t="s">
        <v>3</v>
      </c>
      <c r="B217" s="3" t="s">
        <v>977</v>
      </c>
      <c r="C217" s="3" t="s">
        <v>438</v>
      </c>
      <c r="D217" s="12">
        <f>VLOOKUP(B217,[1]!Table_Query_from_AS4003635[[#All],[ITEM]:[LIST_2023]],14,FALSE)</f>
        <v>776</v>
      </c>
      <c r="E217" s="9">
        <v>616.25</v>
      </c>
      <c r="F217" s="13">
        <f t="shared" si="9"/>
        <v>0.20586340206185572</v>
      </c>
      <c r="G217" s="5">
        <f t="shared" si="10"/>
        <v>647.0625</v>
      </c>
      <c r="H217" s="17">
        <f t="shared" si="11"/>
        <v>0.1661565721649485</v>
      </c>
    </row>
    <row r="218" spans="1:8" ht="14.25" customHeight="1" x14ac:dyDescent="0.2">
      <c r="A218" s="2" t="s">
        <v>3</v>
      </c>
      <c r="B218" s="3" t="s">
        <v>978</v>
      </c>
      <c r="C218" s="3" t="s">
        <v>440</v>
      </c>
      <c r="D218" s="12">
        <f>VLOOKUP(B218,[1]!Table_Query_from_AS4003635[[#All],[ITEM]:[LIST_2023]],14,FALSE)</f>
        <v>422</v>
      </c>
      <c r="E218" s="9">
        <v>334.9</v>
      </c>
      <c r="F218" s="13">
        <f t="shared" si="9"/>
        <v>0.20639810426540295</v>
      </c>
      <c r="G218" s="5">
        <f t="shared" si="10"/>
        <v>351.64499999999998</v>
      </c>
      <c r="H218" s="17">
        <f t="shared" si="11"/>
        <v>0.16671800947867299</v>
      </c>
    </row>
    <row r="219" spans="1:8" ht="14.25" customHeight="1" x14ac:dyDescent="0.2">
      <c r="A219" s="2" t="s">
        <v>3</v>
      </c>
      <c r="B219" s="3" t="s">
        <v>979</v>
      </c>
      <c r="C219" s="3" t="s">
        <v>442</v>
      </c>
      <c r="D219" s="12">
        <f>VLOOKUP(B219,[1]!Table_Query_from_AS4003635[[#All],[ITEM]:[LIST_2023]],14,FALSE)</f>
        <v>776</v>
      </c>
      <c r="E219" s="9">
        <v>616.25</v>
      </c>
      <c r="F219" s="13">
        <f t="shared" si="9"/>
        <v>0.20586340206185572</v>
      </c>
      <c r="G219" s="5">
        <f t="shared" si="10"/>
        <v>647.0625</v>
      </c>
      <c r="H219" s="17">
        <f t="shared" si="11"/>
        <v>0.1661565721649485</v>
      </c>
    </row>
    <row r="220" spans="1:8" ht="14.25" customHeight="1" x14ac:dyDescent="0.2">
      <c r="A220" s="2" t="s">
        <v>3</v>
      </c>
      <c r="B220" s="3" t="s">
        <v>980</v>
      </c>
      <c r="C220" s="3" t="s">
        <v>444</v>
      </c>
      <c r="D220" s="12">
        <f>VLOOKUP(B220,[1]!Table_Query_from_AS4003635[[#All],[ITEM]:[LIST_2023]],14,FALSE)</f>
        <v>947</v>
      </c>
      <c r="E220" s="9">
        <v>752.25</v>
      </c>
      <c r="F220" s="13">
        <f t="shared" si="9"/>
        <v>0.20564941921858504</v>
      </c>
      <c r="G220" s="5">
        <f t="shared" si="10"/>
        <v>789.86250000000007</v>
      </c>
      <c r="H220" s="17">
        <f t="shared" si="11"/>
        <v>0.16593189017951415</v>
      </c>
    </row>
    <row r="221" spans="1:8" ht="14.25" customHeight="1" x14ac:dyDescent="0.2">
      <c r="A221" s="2" t="s">
        <v>3</v>
      </c>
      <c r="B221" s="3" t="s">
        <v>981</v>
      </c>
      <c r="C221" s="3" t="s">
        <v>446</v>
      </c>
      <c r="D221" s="12">
        <f>VLOOKUP(B221,[1]!Table_Query_from_AS4003635[[#All],[ITEM]:[LIST_2023]],14,FALSE)</f>
        <v>1295</v>
      </c>
      <c r="E221" s="9">
        <v>1028.5</v>
      </c>
      <c r="F221" s="13">
        <f t="shared" si="9"/>
        <v>0.20579150579150585</v>
      </c>
      <c r="G221" s="5">
        <f t="shared" si="10"/>
        <v>1079.925</v>
      </c>
      <c r="H221" s="17">
        <f t="shared" si="11"/>
        <v>0.16608108108108111</v>
      </c>
    </row>
    <row r="222" spans="1:8" ht="14.25" customHeight="1" x14ac:dyDescent="0.2">
      <c r="A222" s="2" t="s">
        <v>3</v>
      </c>
      <c r="B222" s="3" t="s">
        <v>982</v>
      </c>
      <c r="C222" s="3" t="s">
        <v>448</v>
      </c>
      <c r="D222" s="12">
        <f>VLOOKUP(B222,[1]!Table_Query_from_AS4003635[[#All],[ITEM]:[LIST_2023]],14,FALSE)</f>
        <v>947</v>
      </c>
      <c r="E222" s="9">
        <v>752.25</v>
      </c>
      <c r="F222" s="13">
        <f t="shared" si="9"/>
        <v>0.20564941921858504</v>
      </c>
      <c r="G222" s="5">
        <f t="shared" si="10"/>
        <v>789.86250000000007</v>
      </c>
      <c r="H222" s="17">
        <f t="shared" si="11"/>
        <v>0.16593189017951415</v>
      </c>
    </row>
    <row r="223" spans="1:8" ht="14.25" customHeight="1" x14ac:dyDescent="0.2">
      <c r="A223" s="2" t="s">
        <v>3</v>
      </c>
      <c r="B223" s="3" t="s">
        <v>983</v>
      </c>
      <c r="C223" s="3" t="s">
        <v>450</v>
      </c>
      <c r="D223" s="12">
        <f>VLOOKUP(B223,[1]!Table_Query_from_AS4003635[[#All],[ITEM]:[LIST_2023]],14,FALSE)</f>
        <v>1295</v>
      </c>
      <c r="E223" s="9">
        <v>1028.5</v>
      </c>
      <c r="F223" s="13">
        <f t="shared" si="9"/>
        <v>0.20579150579150585</v>
      </c>
      <c r="G223" s="5">
        <f t="shared" si="10"/>
        <v>1079.925</v>
      </c>
      <c r="H223" s="17">
        <f t="shared" si="11"/>
        <v>0.16608108108108111</v>
      </c>
    </row>
    <row r="224" spans="1:8" ht="14.25" customHeight="1" x14ac:dyDescent="0.2">
      <c r="A224" s="2" t="s">
        <v>3</v>
      </c>
      <c r="B224" s="3" t="s">
        <v>984</v>
      </c>
      <c r="C224" s="3" t="s">
        <v>452</v>
      </c>
      <c r="D224" s="12">
        <f>VLOOKUP(B224,[1]!Table_Query_from_AS4003635[[#All],[ITEM]:[LIST_2023]],14,FALSE)</f>
        <v>765</v>
      </c>
      <c r="E224" s="9">
        <v>607.75</v>
      </c>
      <c r="F224" s="13">
        <f t="shared" si="9"/>
        <v>0.2055555555555556</v>
      </c>
      <c r="G224" s="5">
        <f t="shared" si="10"/>
        <v>638.13750000000005</v>
      </c>
      <c r="H224" s="17">
        <f t="shared" si="11"/>
        <v>0.16583333333333328</v>
      </c>
    </row>
    <row r="225" spans="1:8" ht="14.25" customHeight="1" x14ac:dyDescent="0.2">
      <c r="A225" s="2" t="s">
        <v>3</v>
      </c>
      <c r="B225" s="3" t="s">
        <v>985</v>
      </c>
      <c r="C225" s="3" t="s">
        <v>454</v>
      </c>
      <c r="D225" s="12">
        <f>VLOOKUP(B225,[1]!Table_Query_from_AS4003635[[#All],[ITEM]:[LIST_2023]],14,FALSE)</f>
        <v>792</v>
      </c>
      <c r="E225" s="9">
        <v>629</v>
      </c>
      <c r="F225" s="13">
        <f t="shared" si="9"/>
        <v>0.20580808080808077</v>
      </c>
      <c r="G225" s="5">
        <f t="shared" si="10"/>
        <v>660.45</v>
      </c>
      <c r="H225" s="17">
        <f t="shared" si="11"/>
        <v>0.16609848484848477</v>
      </c>
    </row>
    <row r="226" spans="1:8" ht="14.25" customHeight="1" x14ac:dyDescent="0.2">
      <c r="A226" s="2" t="s">
        <v>3</v>
      </c>
      <c r="B226" s="3" t="s">
        <v>986</v>
      </c>
      <c r="C226" s="3" t="s">
        <v>456</v>
      </c>
      <c r="D226" s="12">
        <f>VLOOKUP(B226,[1]!Table_Query_from_AS4003635[[#All],[ITEM]:[LIST_2023]],14,FALSE)</f>
        <v>765</v>
      </c>
      <c r="E226" s="9">
        <v>607.75</v>
      </c>
      <c r="F226" s="13">
        <f t="shared" si="9"/>
        <v>0.2055555555555556</v>
      </c>
      <c r="G226" s="5">
        <f t="shared" si="10"/>
        <v>638.13750000000005</v>
      </c>
      <c r="H226" s="17">
        <f t="shared" si="11"/>
        <v>0.16583333333333328</v>
      </c>
    </row>
    <row r="227" spans="1:8" ht="14.25" customHeight="1" x14ac:dyDescent="0.2">
      <c r="A227" s="2" t="s">
        <v>3</v>
      </c>
      <c r="B227" s="3" t="s">
        <v>987</v>
      </c>
      <c r="C227" s="3" t="s">
        <v>458</v>
      </c>
      <c r="D227" s="12">
        <f>VLOOKUP(B227,[1]!Table_Query_from_AS4003635[[#All],[ITEM]:[LIST_2023]],14,FALSE)</f>
        <v>792</v>
      </c>
      <c r="E227" s="9">
        <v>629</v>
      </c>
      <c r="F227" s="13">
        <f t="shared" si="9"/>
        <v>0.20580808080808077</v>
      </c>
      <c r="G227" s="5">
        <f t="shared" si="10"/>
        <v>660.45</v>
      </c>
      <c r="H227" s="17">
        <f t="shared" si="11"/>
        <v>0.16609848484848477</v>
      </c>
    </row>
    <row r="228" spans="1:8" ht="14.25" customHeight="1" x14ac:dyDescent="0.2">
      <c r="A228" s="2" t="s">
        <v>3</v>
      </c>
      <c r="B228" s="3" t="s">
        <v>988</v>
      </c>
      <c r="C228" s="3" t="s">
        <v>460</v>
      </c>
      <c r="D228" s="12">
        <f>VLOOKUP(B228,[1]!Table_Query_from_AS4003635[[#All],[ITEM]:[LIST_2023]],14,FALSE)</f>
        <v>156</v>
      </c>
      <c r="E228" s="9">
        <v>124.1</v>
      </c>
      <c r="F228" s="13">
        <f t="shared" si="9"/>
        <v>0.20448717948717954</v>
      </c>
      <c r="G228" s="5">
        <f t="shared" si="10"/>
        <v>130.30500000000001</v>
      </c>
      <c r="H228" s="17">
        <f t="shared" si="11"/>
        <v>0.16471153846153841</v>
      </c>
    </row>
    <row r="229" spans="1:8" ht="14.25" customHeight="1" x14ac:dyDescent="0.2">
      <c r="A229" s="2" t="s">
        <v>3</v>
      </c>
      <c r="B229" s="3" t="s">
        <v>989</v>
      </c>
      <c r="C229" s="3" t="s">
        <v>462</v>
      </c>
      <c r="D229" s="12">
        <f>VLOOKUP(B229,[1]!Table_Query_from_AS4003635[[#All],[ITEM]:[LIST_2023]],14,FALSE)</f>
        <v>167</v>
      </c>
      <c r="E229" s="9">
        <v>132.6</v>
      </c>
      <c r="F229" s="13">
        <f t="shared" si="9"/>
        <v>0.20598802395209581</v>
      </c>
      <c r="G229" s="5">
        <f t="shared" si="10"/>
        <v>139.22999999999999</v>
      </c>
      <c r="H229" s="17">
        <f t="shared" si="11"/>
        <v>0.16628742514970063</v>
      </c>
    </row>
    <row r="230" spans="1:8" ht="14.25" customHeight="1" x14ac:dyDescent="0.2">
      <c r="A230" s="2" t="s">
        <v>3</v>
      </c>
      <c r="B230" s="3" t="s">
        <v>990</v>
      </c>
      <c r="C230" s="3" t="s">
        <v>464</v>
      </c>
      <c r="D230" s="12">
        <f>VLOOKUP(B230,[1]!Table_Query_from_AS4003635[[#All],[ITEM]:[LIST_2023]],14,FALSE)</f>
        <v>915</v>
      </c>
      <c r="E230" s="9">
        <v>688.5</v>
      </c>
      <c r="F230" s="13">
        <f t="shared" si="9"/>
        <v>0.24754098360655741</v>
      </c>
      <c r="G230" s="5">
        <f t="shared" si="10"/>
        <v>722.92500000000007</v>
      </c>
      <c r="H230" s="17">
        <f t="shared" si="11"/>
        <v>0.20991803278688514</v>
      </c>
    </row>
    <row r="231" spans="1:8" ht="14.25" customHeight="1" x14ac:dyDescent="0.2">
      <c r="A231" s="2" t="s">
        <v>3</v>
      </c>
      <c r="B231" s="3" t="s">
        <v>991</v>
      </c>
      <c r="C231" s="3" t="s">
        <v>466</v>
      </c>
      <c r="D231" s="12">
        <f>VLOOKUP(B231,[1]!Table_Query_from_AS4003635[[#All],[ITEM]:[LIST_2023]],14,FALSE)</f>
        <v>331</v>
      </c>
      <c r="E231" s="9">
        <v>249.9</v>
      </c>
      <c r="F231" s="13">
        <f t="shared" si="9"/>
        <v>0.24501510574018126</v>
      </c>
      <c r="G231" s="5">
        <f t="shared" si="10"/>
        <v>262.39500000000004</v>
      </c>
      <c r="H231" s="17">
        <f t="shared" si="11"/>
        <v>0.20726586102719025</v>
      </c>
    </row>
    <row r="232" spans="1:8" ht="14.25" customHeight="1" x14ac:dyDescent="0.2">
      <c r="A232" s="2" t="s">
        <v>3</v>
      </c>
      <c r="B232" s="3" t="s">
        <v>992</v>
      </c>
      <c r="C232" s="3" t="s">
        <v>468</v>
      </c>
      <c r="D232" s="12">
        <f>VLOOKUP(B232,[1]!Table_Query_from_AS4003635[[#All],[ITEM]:[LIST_2023]],14,FALSE)</f>
        <v>171</v>
      </c>
      <c r="E232" s="9">
        <v>128.35</v>
      </c>
      <c r="F232" s="13">
        <f t="shared" si="9"/>
        <v>0.24941520467836265</v>
      </c>
      <c r="G232" s="5">
        <f t="shared" si="10"/>
        <v>134.76750000000001</v>
      </c>
      <c r="H232" s="17">
        <f t="shared" si="11"/>
        <v>0.21188596491228062</v>
      </c>
    </row>
    <row r="233" spans="1:8" ht="14.25" customHeight="1" x14ac:dyDescent="0.2">
      <c r="A233" s="2" t="s">
        <v>3</v>
      </c>
      <c r="B233" s="3" t="s">
        <v>993</v>
      </c>
      <c r="C233" s="3" t="s">
        <v>470</v>
      </c>
      <c r="D233" s="12">
        <f>VLOOKUP(B233,[1]!Table_Query_from_AS4003635[[#All],[ITEM]:[LIST_2023]],14,FALSE)</f>
        <v>90</v>
      </c>
      <c r="E233" s="9">
        <v>67.150000000000006</v>
      </c>
      <c r="F233" s="13">
        <f t="shared" ref="F233:F288" si="19">1-(E233/D233)</f>
        <v>0.25388888888888883</v>
      </c>
      <c r="G233" s="5">
        <f t="shared" ref="G233:G288" si="20">+E233*1.05</f>
        <v>70.507500000000007</v>
      </c>
      <c r="H233" s="17">
        <f t="shared" ref="H233:H288" si="21">1-(G233/D233)</f>
        <v>0.21658333333333324</v>
      </c>
    </row>
    <row r="234" spans="1:8" ht="14.25" customHeight="1" x14ac:dyDescent="0.2">
      <c r="A234" s="2" t="s">
        <v>3</v>
      </c>
      <c r="B234" s="18" t="s">
        <v>1173</v>
      </c>
      <c r="C234" s="3" t="s">
        <v>475</v>
      </c>
      <c r="D234" s="12">
        <v>3001</v>
      </c>
      <c r="E234" s="9">
        <v>2392.5</v>
      </c>
      <c r="F234" s="13">
        <f t="shared" si="19"/>
        <v>0.20276574475174947</v>
      </c>
      <c r="G234" s="5">
        <f t="shared" si="20"/>
        <v>2512.125</v>
      </c>
      <c r="H234" s="17">
        <f t="shared" si="21"/>
        <v>0.16290403198933689</v>
      </c>
    </row>
    <row r="235" spans="1:8" ht="14.25" customHeight="1" x14ac:dyDescent="0.2">
      <c r="A235" s="2" t="s">
        <v>3</v>
      </c>
      <c r="B235" s="18" t="s">
        <v>1174</v>
      </c>
      <c r="C235" s="3" t="s">
        <v>477</v>
      </c>
      <c r="D235" s="12">
        <v>66</v>
      </c>
      <c r="E235" s="9">
        <v>52.2</v>
      </c>
      <c r="F235" s="13">
        <f t="shared" si="19"/>
        <v>0.20909090909090899</v>
      </c>
      <c r="G235" s="5">
        <f t="shared" si="20"/>
        <v>54.81</v>
      </c>
      <c r="H235" s="17">
        <f t="shared" si="21"/>
        <v>0.16954545454545455</v>
      </c>
    </row>
    <row r="236" spans="1:8" ht="14.25" customHeight="1" x14ac:dyDescent="0.2">
      <c r="A236" s="2" t="s">
        <v>3</v>
      </c>
      <c r="B236" s="3" t="s">
        <v>994</v>
      </c>
      <c r="C236" s="3" t="s">
        <v>479</v>
      </c>
      <c r="D236" s="12">
        <f>VLOOKUP(B236,[1]!Table_Query_from_AS4003635[[#All],[ITEM]:[LIST_2023]],14,FALSE)</f>
        <v>306</v>
      </c>
      <c r="E236" s="9">
        <v>243.6</v>
      </c>
      <c r="F236" s="13">
        <f t="shared" si="19"/>
        <v>0.20392156862745103</v>
      </c>
      <c r="G236" s="5">
        <f t="shared" si="20"/>
        <v>255.78</v>
      </c>
      <c r="H236" s="17">
        <f t="shared" si="21"/>
        <v>0.16411764705882348</v>
      </c>
    </row>
    <row r="237" spans="1:8" ht="14.25" customHeight="1" x14ac:dyDescent="0.2">
      <c r="A237" s="2" t="s">
        <v>3</v>
      </c>
      <c r="B237" s="3" t="s">
        <v>995</v>
      </c>
      <c r="C237" s="3" t="s">
        <v>481</v>
      </c>
      <c r="D237" s="12">
        <f>VLOOKUP(B237,[1]!Table_Query_from_AS4003635[[#All],[ITEM]:[LIST_2023]],14,FALSE)</f>
        <v>175</v>
      </c>
      <c r="E237" s="9">
        <v>139.19999999999999</v>
      </c>
      <c r="F237" s="13">
        <f t="shared" si="19"/>
        <v>0.20457142857142863</v>
      </c>
      <c r="G237" s="5">
        <f t="shared" si="20"/>
        <v>146.16</v>
      </c>
      <c r="H237" s="17">
        <f t="shared" si="21"/>
        <v>0.16480000000000006</v>
      </c>
    </row>
    <row r="238" spans="1:8" ht="14.25" customHeight="1" x14ac:dyDescent="0.2">
      <c r="A238" s="2" t="s">
        <v>3</v>
      </c>
      <c r="B238" s="3" t="s">
        <v>996</v>
      </c>
      <c r="C238" s="3" t="s">
        <v>483</v>
      </c>
      <c r="D238" s="12">
        <f>VLOOKUP(B238,[1]!Table_Query_from_AS4003635[[#All],[ITEM]:[LIST_2023]],14,FALSE)</f>
        <v>175</v>
      </c>
      <c r="E238" s="9">
        <v>139.19999999999999</v>
      </c>
      <c r="F238" s="13">
        <f t="shared" si="19"/>
        <v>0.20457142857142863</v>
      </c>
      <c r="G238" s="5">
        <f t="shared" si="20"/>
        <v>146.16</v>
      </c>
      <c r="H238" s="17">
        <f t="shared" si="21"/>
        <v>0.16480000000000006</v>
      </c>
    </row>
    <row r="239" spans="1:8" ht="14.25" customHeight="1" x14ac:dyDescent="0.2">
      <c r="A239" s="2" t="s">
        <v>3</v>
      </c>
      <c r="B239" s="3" t="s">
        <v>997</v>
      </c>
      <c r="C239" s="3" t="s">
        <v>485</v>
      </c>
      <c r="D239" s="12">
        <f>VLOOKUP(B239,[1]!Table_Query_from_AS4003635[[#All],[ITEM]:[LIST_2023]],14,FALSE)</f>
        <v>175</v>
      </c>
      <c r="E239" s="9">
        <v>139.19999999999999</v>
      </c>
      <c r="F239" s="13">
        <f t="shared" si="19"/>
        <v>0.20457142857142863</v>
      </c>
      <c r="G239" s="5">
        <f t="shared" si="20"/>
        <v>146.16</v>
      </c>
      <c r="H239" s="17">
        <f t="shared" si="21"/>
        <v>0.16480000000000006</v>
      </c>
    </row>
    <row r="240" spans="1:8" ht="14.25" customHeight="1" x14ac:dyDescent="0.2">
      <c r="A240" s="2" t="s">
        <v>763</v>
      </c>
      <c r="B240" s="3" t="s">
        <v>767</v>
      </c>
      <c r="C240" s="3" t="s">
        <v>786</v>
      </c>
      <c r="D240" s="14">
        <f>VLOOKUP(B240,[1]!Table_Query_from_AS4003635[[#All],[ITEM]:[LIST_2023]],14,FALSE)</f>
        <v>384</v>
      </c>
      <c r="E240" s="15">
        <f>+D240*0.8</f>
        <v>307.20000000000005</v>
      </c>
      <c r="F240" s="16">
        <f t="shared" si="19"/>
        <v>0.19999999999999984</v>
      </c>
      <c r="G240" s="5">
        <f t="shared" si="20"/>
        <v>322.56000000000006</v>
      </c>
      <c r="H240" s="17">
        <f t="shared" si="21"/>
        <v>0.15999999999999981</v>
      </c>
    </row>
    <row r="241" spans="1:8" ht="14.25" customHeight="1" x14ac:dyDescent="0.2">
      <c r="A241" s="2" t="s">
        <v>763</v>
      </c>
      <c r="B241" s="3" t="s">
        <v>768</v>
      </c>
      <c r="C241" s="3" t="s">
        <v>787</v>
      </c>
      <c r="D241" s="14">
        <f>VLOOKUP(B241,[1]!Table_Query_from_AS4003635[[#All],[ITEM]:[LIST_2023]],14,FALSE)</f>
        <v>384</v>
      </c>
      <c r="E241" s="15">
        <f t="shared" ref="E241:E245" si="22">+D241*0.8</f>
        <v>307.20000000000005</v>
      </c>
      <c r="F241" s="16">
        <f t="shared" si="19"/>
        <v>0.19999999999999984</v>
      </c>
      <c r="G241" s="5">
        <f t="shared" si="20"/>
        <v>322.56000000000006</v>
      </c>
      <c r="H241" s="17">
        <f t="shared" si="21"/>
        <v>0.15999999999999981</v>
      </c>
    </row>
    <row r="242" spans="1:8" ht="14.25" customHeight="1" x14ac:dyDescent="0.2">
      <c r="A242" s="2" t="s">
        <v>763</v>
      </c>
      <c r="B242" s="3" t="s">
        <v>769</v>
      </c>
      <c r="C242" s="3" t="s">
        <v>788</v>
      </c>
      <c r="D242" s="14">
        <f>VLOOKUP(B242,[1]!Table_Query_from_AS4003635[[#All],[ITEM]:[LIST_2023]],14,FALSE)</f>
        <v>480</v>
      </c>
      <c r="E242" s="15">
        <f t="shared" si="22"/>
        <v>384</v>
      </c>
      <c r="F242" s="16">
        <f t="shared" si="19"/>
        <v>0.19999999999999996</v>
      </c>
      <c r="G242" s="5">
        <f t="shared" si="20"/>
        <v>403.20000000000005</v>
      </c>
      <c r="H242" s="17">
        <f t="shared" si="21"/>
        <v>0.15999999999999992</v>
      </c>
    </row>
    <row r="243" spans="1:8" ht="14.25" customHeight="1" x14ac:dyDescent="0.2">
      <c r="A243" s="2" t="s">
        <v>763</v>
      </c>
      <c r="B243" s="3" t="s">
        <v>770</v>
      </c>
      <c r="C243" s="3" t="s">
        <v>789</v>
      </c>
      <c r="D243" s="14">
        <f>VLOOKUP(B243,[1]!Table_Query_from_AS4003635[[#All],[ITEM]:[LIST_2023]],14,FALSE)</f>
        <v>480</v>
      </c>
      <c r="E243" s="15">
        <f t="shared" si="22"/>
        <v>384</v>
      </c>
      <c r="F243" s="16">
        <f t="shared" si="19"/>
        <v>0.19999999999999996</v>
      </c>
      <c r="G243" s="5">
        <f t="shared" si="20"/>
        <v>403.20000000000005</v>
      </c>
      <c r="H243" s="17">
        <f t="shared" si="21"/>
        <v>0.15999999999999992</v>
      </c>
    </row>
    <row r="244" spans="1:8" ht="14.25" customHeight="1" x14ac:dyDescent="0.2">
      <c r="A244" s="2" t="s">
        <v>763</v>
      </c>
      <c r="B244" s="3" t="s">
        <v>771</v>
      </c>
      <c r="C244" s="3" t="s">
        <v>790</v>
      </c>
      <c r="D244" s="14">
        <f>VLOOKUP(B244,[1]!Table_Query_from_AS4003635[[#All],[ITEM]:[LIST_2023]],14,FALSE)</f>
        <v>696</v>
      </c>
      <c r="E244" s="15">
        <f t="shared" si="22"/>
        <v>556.80000000000007</v>
      </c>
      <c r="F244" s="16">
        <f t="shared" si="19"/>
        <v>0.19999999999999996</v>
      </c>
      <c r="G244" s="5">
        <f t="shared" si="20"/>
        <v>584.6400000000001</v>
      </c>
      <c r="H244" s="17">
        <f t="shared" si="21"/>
        <v>0.15999999999999981</v>
      </c>
    </row>
    <row r="245" spans="1:8" ht="14.25" customHeight="1" x14ac:dyDescent="0.2">
      <c r="A245" s="2" t="s">
        <v>763</v>
      </c>
      <c r="B245" s="3" t="s">
        <v>772</v>
      </c>
      <c r="C245" s="3" t="s">
        <v>791</v>
      </c>
      <c r="D245" s="14">
        <f>VLOOKUP(B245,[1]!Table_Query_from_AS4003635[[#All],[ITEM]:[LIST_2023]],14,FALSE)</f>
        <v>696</v>
      </c>
      <c r="E245" s="15">
        <f t="shared" si="22"/>
        <v>556.80000000000007</v>
      </c>
      <c r="F245" s="16">
        <f t="shared" si="19"/>
        <v>0.19999999999999996</v>
      </c>
      <c r="G245" s="5">
        <f t="shared" si="20"/>
        <v>584.6400000000001</v>
      </c>
      <c r="H245" s="17">
        <f t="shared" si="21"/>
        <v>0.15999999999999981</v>
      </c>
    </row>
    <row r="246" spans="1:8" ht="14.25" customHeight="1" x14ac:dyDescent="0.2">
      <c r="A246" s="2" t="s">
        <v>763</v>
      </c>
      <c r="B246" s="7" t="s">
        <v>799</v>
      </c>
      <c r="C246" s="3" t="s">
        <v>1077</v>
      </c>
      <c r="D246" s="12">
        <f>VLOOKUP(B246,[1]!Table_Query_from_AS4003635[[#All],[ITEM]:[LIST_2023]],14,FALSE)</f>
        <v>1289</v>
      </c>
      <c r="E246" s="9">
        <v>1048.3499999999999</v>
      </c>
      <c r="F246" s="13">
        <f t="shared" si="19"/>
        <v>0.18669511249030268</v>
      </c>
      <c r="G246" s="5">
        <f t="shared" si="20"/>
        <v>1100.7674999999999</v>
      </c>
      <c r="H246" s="17">
        <f t="shared" si="21"/>
        <v>0.14602986811481777</v>
      </c>
    </row>
    <row r="247" spans="1:8" ht="14.25" customHeight="1" x14ac:dyDescent="0.2">
      <c r="A247" s="2" t="s">
        <v>763</v>
      </c>
      <c r="B247" s="7" t="s">
        <v>798</v>
      </c>
      <c r="C247" s="3" t="s">
        <v>1078</v>
      </c>
      <c r="D247" s="12">
        <f>VLOOKUP(B247,[1]!Table_Query_from_AS4003635[[#All],[ITEM]:[LIST_2023]],14,FALSE)</f>
        <v>1289</v>
      </c>
      <c r="E247" s="9">
        <v>1048.3499999999999</v>
      </c>
      <c r="F247" s="13">
        <f t="shared" si="19"/>
        <v>0.18669511249030268</v>
      </c>
      <c r="G247" s="5">
        <f t="shared" si="20"/>
        <v>1100.7674999999999</v>
      </c>
      <c r="H247" s="17">
        <f t="shared" si="21"/>
        <v>0.14602986811481777</v>
      </c>
    </row>
    <row r="248" spans="1:8" ht="14.25" customHeight="1" x14ac:dyDescent="0.2">
      <c r="A248" s="2" t="s">
        <v>763</v>
      </c>
      <c r="B248" s="7" t="s">
        <v>800</v>
      </c>
      <c r="C248" s="3" t="s">
        <v>1079</v>
      </c>
      <c r="D248" s="12">
        <f>VLOOKUP(B248,[1]!Table_Query_from_AS4003635[[#All],[ITEM]:[LIST_2023]],14,FALSE)</f>
        <v>1289</v>
      </c>
      <c r="E248" s="9">
        <v>1048.3499999999999</v>
      </c>
      <c r="F248" s="13">
        <f t="shared" si="19"/>
        <v>0.18669511249030268</v>
      </c>
      <c r="G248" s="5">
        <f t="shared" si="20"/>
        <v>1100.7674999999999</v>
      </c>
      <c r="H248" s="17">
        <f t="shared" si="21"/>
        <v>0.14602986811481777</v>
      </c>
    </row>
    <row r="249" spans="1:8" ht="14.25" customHeight="1" x14ac:dyDescent="0.2">
      <c r="A249" s="2" t="s">
        <v>3</v>
      </c>
      <c r="B249" s="3" t="s">
        <v>998</v>
      </c>
      <c r="C249" s="3" t="s">
        <v>490</v>
      </c>
      <c r="D249" s="12">
        <f>VLOOKUP(B249,[1]!Table_Query_from_AS4003635[[#All],[ITEM]:[LIST_2023]],14,FALSE)</f>
        <v>367</v>
      </c>
      <c r="E249" s="9">
        <v>277.10000000000002</v>
      </c>
      <c r="F249" s="13">
        <f t="shared" si="19"/>
        <v>0.24495912806539499</v>
      </c>
      <c r="G249" s="5">
        <f t="shared" si="20"/>
        <v>290.95500000000004</v>
      </c>
      <c r="H249" s="17">
        <f t="shared" si="21"/>
        <v>0.20720708446866476</v>
      </c>
    </row>
    <row r="250" spans="1:8" ht="14.25" customHeight="1" x14ac:dyDescent="0.2">
      <c r="A250" s="2" t="s">
        <v>3</v>
      </c>
      <c r="B250" s="3" t="s">
        <v>999</v>
      </c>
      <c r="C250" s="3" t="s">
        <v>492</v>
      </c>
      <c r="D250" s="12">
        <f>VLOOKUP(B250,[1]!Table_Query_from_AS4003635[[#All],[ITEM]:[LIST_2023]],14,FALSE)</f>
        <v>314</v>
      </c>
      <c r="E250" s="9">
        <v>236.3</v>
      </c>
      <c r="F250" s="13">
        <f t="shared" si="19"/>
        <v>0.24745222929936306</v>
      </c>
      <c r="G250" s="5">
        <f t="shared" si="20"/>
        <v>248.11500000000001</v>
      </c>
      <c r="H250" s="17">
        <f t="shared" si="21"/>
        <v>0.20982484076433117</v>
      </c>
    </row>
    <row r="251" spans="1:8" ht="14.25" customHeight="1" x14ac:dyDescent="0.2">
      <c r="A251" s="2" t="s">
        <v>3</v>
      </c>
      <c r="B251" s="3" t="s">
        <v>1000</v>
      </c>
      <c r="C251" s="3" t="s">
        <v>495</v>
      </c>
      <c r="D251" s="12">
        <f>VLOOKUP(B251,[1]!Table_Query_from_AS4003635[[#All],[ITEM]:[LIST_2023]],14,FALSE)</f>
        <v>54</v>
      </c>
      <c r="E251" s="9">
        <v>39.950000000000003</v>
      </c>
      <c r="F251" s="13">
        <f t="shared" si="19"/>
        <v>0.26018518518518519</v>
      </c>
      <c r="G251" s="5">
        <f t="shared" si="20"/>
        <v>41.947500000000005</v>
      </c>
      <c r="H251" s="17">
        <f t="shared" si="21"/>
        <v>0.22319444444444436</v>
      </c>
    </row>
    <row r="252" spans="1:8" ht="14.25" customHeight="1" x14ac:dyDescent="0.2">
      <c r="A252" s="2" t="s">
        <v>3</v>
      </c>
      <c r="B252" s="3" t="s">
        <v>1001</v>
      </c>
      <c r="C252" s="3" t="s">
        <v>497</v>
      </c>
      <c r="D252" s="12">
        <f>VLOOKUP(B252,[1]!Table_Query_from_AS4003635[[#All],[ITEM]:[LIST_2023]],14,FALSE)</f>
        <v>337</v>
      </c>
      <c r="E252" s="9">
        <v>254.15</v>
      </c>
      <c r="F252" s="13">
        <f t="shared" si="19"/>
        <v>0.24584569732937689</v>
      </c>
      <c r="G252" s="5">
        <f t="shared" si="20"/>
        <v>266.85750000000002</v>
      </c>
      <c r="H252" s="17">
        <f t="shared" si="21"/>
        <v>0.20813798219584567</v>
      </c>
    </row>
    <row r="253" spans="1:8" ht="14.25" customHeight="1" x14ac:dyDescent="0.2">
      <c r="A253" s="2" t="s">
        <v>3</v>
      </c>
      <c r="B253" s="3" t="s">
        <v>1002</v>
      </c>
      <c r="C253" s="3" t="s">
        <v>499</v>
      </c>
      <c r="D253" s="12">
        <f>VLOOKUP(B253,[1]!Table_Query_from_AS4003635[[#All],[ITEM]:[LIST_2023]],14,FALSE)</f>
        <v>30</v>
      </c>
      <c r="E253" s="9">
        <v>22.1</v>
      </c>
      <c r="F253" s="13">
        <f t="shared" si="19"/>
        <v>0.26333333333333331</v>
      </c>
      <c r="G253" s="5">
        <f t="shared" si="20"/>
        <v>23.205000000000002</v>
      </c>
      <c r="H253" s="17">
        <f t="shared" si="21"/>
        <v>0.22649999999999992</v>
      </c>
    </row>
    <row r="254" spans="1:8" ht="14.25" customHeight="1" x14ac:dyDescent="0.2">
      <c r="A254" s="2" t="s">
        <v>3</v>
      </c>
      <c r="B254" s="3" t="s">
        <v>1003</v>
      </c>
      <c r="C254" s="3" t="s">
        <v>501</v>
      </c>
      <c r="D254" s="12">
        <f>VLOOKUP(B254,[1]!Table_Query_from_AS4003635[[#All],[ITEM]:[LIST_2023]],14,FALSE)</f>
        <v>42</v>
      </c>
      <c r="E254" s="9">
        <v>30.6</v>
      </c>
      <c r="F254" s="13">
        <f t="shared" si="19"/>
        <v>0.27142857142857135</v>
      </c>
      <c r="G254" s="5">
        <f t="shared" si="20"/>
        <v>32.130000000000003</v>
      </c>
      <c r="H254" s="17">
        <f t="shared" si="21"/>
        <v>0.23499999999999999</v>
      </c>
    </row>
    <row r="255" spans="1:8" ht="14.25" customHeight="1" x14ac:dyDescent="0.2">
      <c r="A255" s="2" t="s">
        <v>3</v>
      </c>
      <c r="B255" s="3" t="s">
        <v>1004</v>
      </c>
      <c r="C255" s="3" t="s">
        <v>503</v>
      </c>
      <c r="D255" s="12">
        <f>VLOOKUP(B255,[1]!Table_Query_from_AS4003635[[#All],[ITEM]:[LIST_2023]],14,FALSE)</f>
        <v>42</v>
      </c>
      <c r="E255" s="9">
        <v>30.6</v>
      </c>
      <c r="F255" s="13">
        <f t="shared" si="19"/>
        <v>0.27142857142857135</v>
      </c>
      <c r="G255" s="5">
        <f t="shared" si="20"/>
        <v>32.130000000000003</v>
      </c>
      <c r="H255" s="17">
        <f t="shared" si="21"/>
        <v>0.23499999999999999</v>
      </c>
    </row>
    <row r="256" spans="1:8" ht="14.25" customHeight="1" x14ac:dyDescent="0.2">
      <c r="A256" s="2" t="s">
        <v>3</v>
      </c>
      <c r="B256" s="3" t="s">
        <v>1005</v>
      </c>
      <c r="C256" s="3" t="s">
        <v>505</v>
      </c>
      <c r="D256" s="12">
        <f>VLOOKUP(B256,[1]!Table_Query_from_AS4003635[[#All],[ITEM]:[LIST_2023]],14,FALSE)</f>
        <v>30</v>
      </c>
      <c r="E256" s="9">
        <v>22.1</v>
      </c>
      <c r="F256" s="13">
        <f t="shared" si="19"/>
        <v>0.26333333333333331</v>
      </c>
      <c r="G256" s="5">
        <f t="shared" si="20"/>
        <v>23.205000000000002</v>
      </c>
      <c r="H256" s="17">
        <f t="shared" si="21"/>
        <v>0.22649999999999992</v>
      </c>
    </row>
    <row r="257" spans="1:8" ht="14.25" customHeight="1" x14ac:dyDescent="0.2">
      <c r="A257" s="2" t="s">
        <v>3</v>
      </c>
      <c r="B257" s="3" t="s">
        <v>1006</v>
      </c>
      <c r="C257" s="3" t="s">
        <v>507</v>
      </c>
      <c r="D257" s="12">
        <f>VLOOKUP(B257,[1]!Table_Query_from_AS4003635[[#All],[ITEM]:[LIST_2023]],14,FALSE)</f>
        <v>42</v>
      </c>
      <c r="E257" s="9">
        <v>30.6</v>
      </c>
      <c r="F257" s="13">
        <f t="shared" si="19"/>
        <v>0.27142857142857135</v>
      </c>
      <c r="G257" s="5">
        <f t="shared" si="20"/>
        <v>32.130000000000003</v>
      </c>
      <c r="H257" s="17">
        <f t="shared" si="21"/>
        <v>0.23499999999999999</v>
      </c>
    </row>
    <row r="258" spans="1:8" ht="14.25" customHeight="1" x14ac:dyDescent="0.2">
      <c r="A258" s="2" t="s">
        <v>3</v>
      </c>
      <c r="B258" s="3" t="s">
        <v>1007</v>
      </c>
      <c r="C258" s="3" t="s">
        <v>509</v>
      </c>
      <c r="D258" s="12">
        <f>VLOOKUP(B258,[1]!Table_Query_from_AS4003635[[#All],[ITEM]:[LIST_2023]],14,FALSE)</f>
        <v>42</v>
      </c>
      <c r="E258" s="9">
        <v>30.6</v>
      </c>
      <c r="F258" s="13">
        <f t="shared" si="19"/>
        <v>0.27142857142857135</v>
      </c>
      <c r="G258" s="5">
        <f t="shared" si="20"/>
        <v>32.130000000000003</v>
      </c>
      <c r="H258" s="17">
        <f t="shared" si="21"/>
        <v>0.23499999999999999</v>
      </c>
    </row>
    <row r="259" spans="1:8" ht="14.25" customHeight="1" x14ac:dyDescent="0.2">
      <c r="A259" s="2" t="s">
        <v>3</v>
      </c>
      <c r="B259" s="3" t="s">
        <v>1008</v>
      </c>
      <c r="C259" s="3" t="s">
        <v>511</v>
      </c>
      <c r="D259" s="12">
        <f>VLOOKUP(B259,[1]!Table_Query_from_AS4003635[[#All],[ITEM]:[LIST_2023]],14,FALSE)</f>
        <v>42</v>
      </c>
      <c r="E259" s="9">
        <v>30.6</v>
      </c>
      <c r="F259" s="13">
        <f t="shared" si="19"/>
        <v>0.27142857142857135</v>
      </c>
      <c r="G259" s="5">
        <f t="shared" si="20"/>
        <v>32.130000000000003</v>
      </c>
      <c r="H259" s="17">
        <f t="shared" si="21"/>
        <v>0.23499999999999999</v>
      </c>
    </row>
    <row r="260" spans="1:8" ht="14.25" customHeight="1" x14ac:dyDescent="0.2">
      <c r="A260" s="2" t="s">
        <v>763</v>
      </c>
      <c r="B260" s="3" t="s">
        <v>725</v>
      </c>
      <c r="C260" s="3" t="s">
        <v>756</v>
      </c>
      <c r="D260" s="12">
        <f>VLOOKUP(B260,[1]!Table_Query_from_AS4003635[[#All],[ITEM]:[LIST_2023]],14,FALSE)</f>
        <v>18</v>
      </c>
      <c r="E260" s="9">
        <v>14.45</v>
      </c>
      <c r="F260" s="13">
        <f t="shared" si="19"/>
        <v>0.1972222222222223</v>
      </c>
      <c r="G260" s="5">
        <f t="shared" si="20"/>
        <v>15.172499999999999</v>
      </c>
      <c r="H260" s="17">
        <f t="shared" si="21"/>
        <v>0.15708333333333335</v>
      </c>
    </row>
    <row r="261" spans="1:8" ht="14.25" customHeight="1" x14ac:dyDescent="0.2">
      <c r="A261" s="2" t="s">
        <v>763</v>
      </c>
      <c r="B261" s="3" t="s">
        <v>731</v>
      </c>
      <c r="C261" s="3" t="s">
        <v>762</v>
      </c>
      <c r="D261" s="12">
        <f>VLOOKUP(B261,[1]!Table_Query_from_AS4003635[[#All],[ITEM]:[LIST_2023]],14,FALSE)</f>
        <v>24</v>
      </c>
      <c r="E261" s="9">
        <v>18.7</v>
      </c>
      <c r="F261" s="13">
        <f t="shared" si="19"/>
        <v>0.22083333333333333</v>
      </c>
      <c r="G261" s="5">
        <f t="shared" si="20"/>
        <v>19.635000000000002</v>
      </c>
      <c r="H261" s="17">
        <f t="shared" si="21"/>
        <v>0.1818749999999999</v>
      </c>
    </row>
    <row r="262" spans="1:8" ht="14.25" customHeight="1" x14ac:dyDescent="0.2">
      <c r="A262" s="2" t="s">
        <v>3</v>
      </c>
      <c r="B262" s="3" t="s">
        <v>1009</v>
      </c>
      <c r="C262" s="3" t="s">
        <v>515</v>
      </c>
      <c r="D262" s="12">
        <f>VLOOKUP(B262,[1]!Table_Query_from_AS4003635[[#All],[ITEM]:[LIST_2023]],14,FALSE)</f>
        <v>7</v>
      </c>
      <c r="E262" s="9">
        <v>4.25</v>
      </c>
      <c r="F262" s="13">
        <f t="shared" si="19"/>
        <v>0.3928571428571429</v>
      </c>
      <c r="G262" s="5">
        <f t="shared" si="20"/>
        <v>4.4625000000000004</v>
      </c>
      <c r="H262" s="17">
        <f t="shared" si="21"/>
        <v>0.36249999999999993</v>
      </c>
    </row>
    <row r="263" spans="1:8" ht="14.25" customHeight="1" x14ac:dyDescent="0.2">
      <c r="A263" s="2" t="s">
        <v>3</v>
      </c>
      <c r="B263" s="3" t="s">
        <v>1010</v>
      </c>
      <c r="C263" s="3" t="s">
        <v>522</v>
      </c>
      <c r="D263" s="12">
        <f>VLOOKUP(B263,[1]!Table_Query_from_AS4003635[[#All],[ITEM]:[LIST_2023]],14,FALSE)</f>
        <v>64</v>
      </c>
      <c r="E263" s="9">
        <v>47.6</v>
      </c>
      <c r="F263" s="13">
        <f t="shared" si="19"/>
        <v>0.25624999999999998</v>
      </c>
      <c r="G263" s="5">
        <f t="shared" si="20"/>
        <v>49.980000000000004</v>
      </c>
      <c r="H263" s="17">
        <f t="shared" si="21"/>
        <v>0.21906249999999994</v>
      </c>
    </row>
    <row r="264" spans="1:8" ht="14.25" customHeight="1" x14ac:dyDescent="0.2">
      <c r="A264" s="2" t="s">
        <v>3</v>
      </c>
      <c r="B264" s="3" t="s">
        <v>1011</v>
      </c>
      <c r="C264" s="3" t="s">
        <v>524</v>
      </c>
      <c r="D264" s="12">
        <f>VLOOKUP(B264,[1]!Table_Query_from_AS4003635[[#All],[ITEM]:[LIST_2023]],14,FALSE)</f>
        <v>64</v>
      </c>
      <c r="E264" s="9">
        <v>47.6</v>
      </c>
      <c r="F264" s="13">
        <f t="shared" si="19"/>
        <v>0.25624999999999998</v>
      </c>
      <c r="G264" s="5">
        <f t="shared" si="20"/>
        <v>49.980000000000004</v>
      </c>
      <c r="H264" s="17">
        <f t="shared" si="21"/>
        <v>0.21906249999999994</v>
      </c>
    </row>
    <row r="265" spans="1:8" ht="14.25" customHeight="1" x14ac:dyDescent="0.2">
      <c r="A265" s="2" t="s">
        <v>763</v>
      </c>
      <c r="B265" s="3" t="s">
        <v>711</v>
      </c>
      <c r="C265" s="3" t="s">
        <v>744</v>
      </c>
      <c r="D265" s="12">
        <f>VLOOKUP(B265,[1]!Table_Query_from_AS4003635[[#All],[ITEM]:[LIST_2023]],14,FALSE)</f>
        <v>16</v>
      </c>
      <c r="E265" s="9">
        <v>12.75</v>
      </c>
      <c r="F265" s="13">
        <f t="shared" si="19"/>
        <v>0.203125</v>
      </c>
      <c r="G265" s="5">
        <f t="shared" si="20"/>
        <v>13.387500000000001</v>
      </c>
      <c r="H265" s="17">
        <f t="shared" si="21"/>
        <v>0.16328124999999993</v>
      </c>
    </row>
    <row r="266" spans="1:8" ht="14.25" customHeight="1" x14ac:dyDescent="0.2">
      <c r="A266" s="2" t="s">
        <v>3</v>
      </c>
      <c r="B266" s="3" t="s">
        <v>1012</v>
      </c>
      <c r="C266" s="3" t="s">
        <v>526</v>
      </c>
      <c r="D266" s="12">
        <f>VLOOKUP(B266,[1]!Table_Query_from_AS4003635[[#All],[ITEM]:[LIST_2023]],14,FALSE)</f>
        <v>102</v>
      </c>
      <c r="E266" s="9">
        <v>52.7</v>
      </c>
      <c r="F266" s="13">
        <f t="shared" si="19"/>
        <v>0.48333333333333328</v>
      </c>
      <c r="G266" s="5">
        <f t="shared" si="20"/>
        <v>55.335000000000008</v>
      </c>
      <c r="H266" s="17">
        <f t="shared" si="21"/>
        <v>0.45749999999999991</v>
      </c>
    </row>
    <row r="267" spans="1:8" ht="14.25" customHeight="1" x14ac:dyDescent="0.2">
      <c r="A267" s="2" t="s">
        <v>3</v>
      </c>
      <c r="B267" s="3" t="s">
        <v>1013</v>
      </c>
      <c r="C267" s="3" t="s">
        <v>528</v>
      </c>
      <c r="D267" s="12">
        <f>VLOOKUP(B267,[1]!Table_Query_from_AS4003635[[#All],[ITEM]:[LIST_2023]],14,FALSE)</f>
        <v>89</v>
      </c>
      <c r="E267" s="9">
        <v>52.7</v>
      </c>
      <c r="F267" s="13">
        <f t="shared" si="19"/>
        <v>0.40786516853932586</v>
      </c>
      <c r="G267" s="5">
        <f t="shared" si="20"/>
        <v>55.335000000000008</v>
      </c>
      <c r="H267" s="17">
        <f t="shared" si="21"/>
        <v>0.37825842696629208</v>
      </c>
    </row>
    <row r="268" spans="1:8" ht="14.25" customHeight="1" x14ac:dyDescent="0.2">
      <c r="A268" s="2" t="s">
        <v>3</v>
      </c>
      <c r="B268" s="3" t="s">
        <v>1014</v>
      </c>
      <c r="C268" s="3" t="s">
        <v>530</v>
      </c>
      <c r="D268" s="12">
        <f>VLOOKUP(B268,[1]!Table_Query_from_AS4003635[[#All],[ITEM]:[LIST_2023]],14,FALSE)</f>
        <v>102</v>
      </c>
      <c r="E268" s="9">
        <v>52.7</v>
      </c>
      <c r="F268" s="13">
        <f t="shared" si="19"/>
        <v>0.48333333333333328</v>
      </c>
      <c r="G268" s="5">
        <f t="shared" si="20"/>
        <v>55.335000000000008</v>
      </c>
      <c r="H268" s="17">
        <f t="shared" si="21"/>
        <v>0.45749999999999991</v>
      </c>
    </row>
    <row r="269" spans="1:8" ht="14.25" customHeight="1" x14ac:dyDescent="0.2">
      <c r="A269" s="2" t="s">
        <v>763</v>
      </c>
      <c r="B269" s="3" t="s">
        <v>710</v>
      </c>
      <c r="C269" s="3" t="s">
        <v>743</v>
      </c>
      <c r="D269" s="12">
        <f>VLOOKUP(B269,[1]!Table_Query_from_AS4003635[[#All],[ITEM]:[LIST_2023]],14,FALSE)</f>
        <v>11</v>
      </c>
      <c r="E269" s="9">
        <v>8.5</v>
      </c>
      <c r="F269" s="13">
        <f t="shared" si="19"/>
        <v>0.22727272727272729</v>
      </c>
      <c r="G269" s="5">
        <f t="shared" si="20"/>
        <v>8.9250000000000007</v>
      </c>
      <c r="H269" s="17">
        <f t="shared" si="21"/>
        <v>0.1886363636363636</v>
      </c>
    </row>
    <row r="270" spans="1:8" ht="14.25" customHeight="1" x14ac:dyDescent="0.2">
      <c r="A270" s="2" t="s">
        <v>3</v>
      </c>
      <c r="B270" s="3" t="s">
        <v>1015</v>
      </c>
      <c r="C270" s="3" t="s">
        <v>532</v>
      </c>
      <c r="D270" s="12">
        <f>VLOOKUP(B270,[1]!Table_Query_from_AS4003635[[#All],[ITEM]:[LIST_2023]],14,FALSE)</f>
        <v>429</v>
      </c>
      <c r="E270" s="9">
        <v>323.85000000000002</v>
      </c>
      <c r="F270" s="13">
        <f t="shared" si="19"/>
        <v>0.24510489510489508</v>
      </c>
      <c r="G270" s="5">
        <f t="shared" si="20"/>
        <v>340.04250000000002</v>
      </c>
      <c r="H270" s="17">
        <f t="shared" si="21"/>
        <v>0.20736013986013979</v>
      </c>
    </row>
    <row r="271" spans="1:8" ht="14.25" customHeight="1" x14ac:dyDescent="0.2">
      <c r="A271" s="2" t="s">
        <v>3</v>
      </c>
      <c r="B271" s="3" t="s">
        <v>1016</v>
      </c>
      <c r="C271" s="3" t="s">
        <v>534</v>
      </c>
      <c r="D271" s="12">
        <f>VLOOKUP(B271,[1]!Table_Query_from_AS4003635[[#All],[ITEM]:[LIST_2023]],14,FALSE)</f>
        <v>93</v>
      </c>
      <c r="E271" s="9">
        <v>73.95</v>
      </c>
      <c r="F271" s="13">
        <f t="shared" si="19"/>
        <v>0.20483870967741935</v>
      </c>
      <c r="G271" s="5">
        <f t="shared" si="20"/>
        <v>77.647500000000008</v>
      </c>
      <c r="H271" s="17">
        <f t="shared" si="21"/>
        <v>0.16508064516129028</v>
      </c>
    </row>
    <row r="272" spans="1:8" ht="14.25" customHeight="1" x14ac:dyDescent="0.2">
      <c r="A272" s="2" t="s">
        <v>3</v>
      </c>
      <c r="B272" s="3" t="s">
        <v>1017</v>
      </c>
      <c r="C272" s="3" t="s">
        <v>537</v>
      </c>
      <c r="D272" s="12">
        <f>VLOOKUP(B272,[1]!Table_Query_from_AS4003635[[#All],[ITEM]:[LIST_2023]],14,FALSE)</f>
        <v>529</v>
      </c>
      <c r="E272" s="9">
        <v>398.65</v>
      </c>
      <c r="F272" s="13">
        <f t="shared" si="19"/>
        <v>0.24640831758034032</v>
      </c>
      <c r="G272" s="5">
        <f t="shared" si="20"/>
        <v>418.58249999999998</v>
      </c>
      <c r="H272" s="17">
        <f t="shared" si="21"/>
        <v>0.20872873345935727</v>
      </c>
    </row>
    <row r="273" spans="1:8" ht="14.25" customHeight="1" x14ac:dyDescent="0.2">
      <c r="A273" s="2" t="s">
        <v>3</v>
      </c>
      <c r="B273" s="3" t="s">
        <v>1018</v>
      </c>
      <c r="C273" s="3" t="s">
        <v>539</v>
      </c>
      <c r="D273" s="12">
        <f>VLOOKUP(B273,[1]!Table_Query_from_AS4003635[[#All],[ITEM]:[LIST_2023]],14,FALSE)</f>
        <v>42</v>
      </c>
      <c r="E273" s="9">
        <v>30.6</v>
      </c>
      <c r="F273" s="13">
        <f t="shared" si="19"/>
        <v>0.27142857142857135</v>
      </c>
      <c r="G273" s="5">
        <f t="shared" si="20"/>
        <v>32.130000000000003</v>
      </c>
      <c r="H273" s="17">
        <f t="shared" si="21"/>
        <v>0.23499999999999999</v>
      </c>
    </row>
    <row r="274" spans="1:8" ht="14.25" customHeight="1" x14ac:dyDescent="0.2">
      <c r="A274" s="2" t="s">
        <v>3</v>
      </c>
      <c r="B274" s="3" t="s">
        <v>1019</v>
      </c>
      <c r="C274" s="3" t="s">
        <v>541</v>
      </c>
      <c r="D274" s="12">
        <f>VLOOKUP(B274,[1]!Table_Query_from_AS4003635[[#All],[ITEM]:[LIST_2023]],14,FALSE)</f>
        <v>117</v>
      </c>
      <c r="E274" s="9">
        <v>89.25</v>
      </c>
      <c r="F274" s="13">
        <f t="shared" si="19"/>
        <v>0.23717948717948723</v>
      </c>
      <c r="G274" s="5">
        <f t="shared" si="20"/>
        <v>93.712500000000006</v>
      </c>
      <c r="H274" s="17">
        <f t="shared" si="21"/>
        <v>0.1990384615384615</v>
      </c>
    </row>
    <row r="275" spans="1:8" ht="14.25" customHeight="1" x14ac:dyDescent="0.2">
      <c r="A275" s="2" t="s">
        <v>3</v>
      </c>
      <c r="B275" s="3" t="s">
        <v>1020</v>
      </c>
      <c r="C275" s="3" t="s">
        <v>543</v>
      </c>
      <c r="D275" s="12">
        <f>VLOOKUP(B275,[1]!Table_Query_from_AS4003635[[#All],[ITEM]:[LIST_2023]],14,FALSE)</f>
        <v>493</v>
      </c>
      <c r="E275" s="9">
        <v>388.89</v>
      </c>
      <c r="F275" s="13">
        <f t="shared" si="19"/>
        <v>0.2111764705882353</v>
      </c>
      <c r="G275" s="5">
        <f t="shared" si="20"/>
        <v>408.33449999999999</v>
      </c>
      <c r="H275" s="17">
        <f t="shared" si="21"/>
        <v>0.1717352941176471</v>
      </c>
    </row>
    <row r="276" spans="1:8" ht="14.25" customHeight="1" x14ac:dyDescent="0.2">
      <c r="A276" s="2" t="s">
        <v>3</v>
      </c>
      <c r="B276" s="3" t="s">
        <v>1021</v>
      </c>
      <c r="C276" s="3" t="s">
        <v>545</v>
      </c>
      <c r="D276" s="12">
        <f>VLOOKUP(B276,[1]!Table_Query_from_AS4003635[[#All],[ITEM]:[LIST_2023]],14,FALSE)</f>
        <v>104</v>
      </c>
      <c r="E276" s="9">
        <v>78.2</v>
      </c>
      <c r="F276" s="13">
        <f t="shared" si="19"/>
        <v>0.24807692307692308</v>
      </c>
      <c r="G276" s="5">
        <f t="shared" si="20"/>
        <v>82.11</v>
      </c>
      <c r="H276" s="17">
        <f t="shared" si="21"/>
        <v>0.21048076923076919</v>
      </c>
    </row>
    <row r="277" spans="1:8" ht="14.25" customHeight="1" x14ac:dyDescent="0.2">
      <c r="A277" s="2" t="s">
        <v>3</v>
      </c>
      <c r="B277" s="3" t="s">
        <v>1022</v>
      </c>
      <c r="C277" s="3" t="s">
        <v>547</v>
      </c>
      <c r="D277" s="12">
        <f>VLOOKUP(B277,[1]!Table_Query_from_AS4003635[[#All],[ITEM]:[LIST_2023]],14,FALSE)</f>
        <v>333</v>
      </c>
      <c r="E277" s="9">
        <v>250.75</v>
      </c>
      <c r="F277" s="13">
        <f t="shared" si="19"/>
        <v>0.24699699699699695</v>
      </c>
      <c r="G277" s="5">
        <f t="shared" si="20"/>
        <v>263.28750000000002</v>
      </c>
      <c r="H277" s="17">
        <f t="shared" si="21"/>
        <v>0.20934684684684679</v>
      </c>
    </row>
    <row r="278" spans="1:8" ht="14.25" customHeight="1" x14ac:dyDescent="0.2">
      <c r="A278" s="2" t="s">
        <v>3</v>
      </c>
      <c r="B278" s="3" t="s">
        <v>1023</v>
      </c>
      <c r="C278" s="3" t="s">
        <v>549</v>
      </c>
      <c r="D278" s="12">
        <f>VLOOKUP(B278,[1]!Table_Query_from_AS4003635[[#All],[ITEM]:[LIST_2023]],14,FALSE)</f>
        <v>427</v>
      </c>
      <c r="E278" s="9">
        <v>322.14999999999998</v>
      </c>
      <c r="F278" s="13">
        <f t="shared" si="19"/>
        <v>0.24555035128805625</v>
      </c>
      <c r="G278" s="5">
        <f t="shared" si="20"/>
        <v>338.25749999999999</v>
      </c>
      <c r="H278" s="17">
        <f t="shared" si="21"/>
        <v>0.20782786885245907</v>
      </c>
    </row>
    <row r="279" spans="1:8" ht="14.25" customHeight="1" x14ac:dyDescent="0.2">
      <c r="A279" s="2" t="s">
        <v>3</v>
      </c>
      <c r="B279" s="3" t="s">
        <v>1024</v>
      </c>
      <c r="C279" s="3" t="s">
        <v>551</v>
      </c>
      <c r="D279" s="12">
        <f>VLOOKUP(B279,[1]!Table_Query_from_AS4003635[[#All],[ITEM]:[LIST_2023]],14,FALSE)</f>
        <v>385</v>
      </c>
      <c r="E279" s="9">
        <v>290.7</v>
      </c>
      <c r="F279" s="13">
        <f t="shared" si="19"/>
        <v>0.24493506493506501</v>
      </c>
      <c r="G279" s="5">
        <f t="shared" si="20"/>
        <v>305.23500000000001</v>
      </c>
      <c r="H279" s="17">
        <f t="shared" si="21"/>
        <v>0.20718181818181813</v>
      </c>
    </row>
    <row r="280" spans="1:8" ht="14.25" customHeight="1" x14ac:dyDescent="0.2">
      <c r="A280" s="2" t="s">
        <v>763</v>
      </c>
      <c r="B280" s="3" t="s">
        <v>773</v>
      </c>
      <c r="C280" s="3" t="s">
        <v>792</v>
      </c>
      <c r="D280" s="12">
        <f>VLOOKUP(B280,[1]!Table_Query_from_AS4003635[[#All],[ITEM]:[LIST_2023]],14,FALSE)</f>
        <v>1107</v>
      </c>
      <c r="E280" s="9">
        <v>900.45</v>
      </c>
      <c r="F280" s="13">
        <f t="shared" si="19"/>
        <v>0.18658536585365848</v>
      </c>
      <c r="G280" s="5">
        <f t="shared" si="20"/>
        <v>945.47250000000008</v>
      </c>
      <c r="H280" s="17">
        <f t="shared" si="21"/>
        <v>0.14591463414634143</v>
      </c>
    </row>
    <row r="281" spans="1:8" ht="14.25" customHeight="1" x14ac:dyDescent="0.2">
      <c r="A281" s="2" t="s">
        <v>763</v>
      </c>
      <c r="B281" s="3" t="s">
        <v>774</v>
      </c>
      <c r="C281" s="3" t="s">
        <v>793</v>
      </c>
      <c r="D281" s="12">
        <f>VLOOKUP(B281,[1]!Table_Query_from_AS4003635[[#All],[ITEM]:[LIST_2023]],14,FALSE)</f>
        <v>2814</v>
      </c>
      <c r="E281" s="9">
        <v>2288.1</v>
      </c>
      <c r="F281" s="13">
        <f t="shared" si="19"/>
        <v>0.18688699360341154</v>
      </c>
      <c r="G281" s="5">
        <f t="shared" si="20"/>
        <v>2402.5050000000001</v>
      </c>
      <c r="H281" s="17">
        <f t="shared" si="21"/>
        <v>0.146231343283582</v>
      </c>
    </row>
    <row r="282" spans="1:8" ht="14.25" customHeight="1" x14ac:dyDescent="0.2">
      <c r="A282" s="2" t="s">
        <v>3</v>
      </c>
      <c r="B282" s="3" t="s">
        <v>1025</v>
      </c>
      <c r="C282" s="3" t="s">
        <v>571</v>
      </c>
      <c r="D282" s="12">
        <f>VLOOKUP(B282,[1]!Table_Query_from_AS4003635[[#All],[ITEM]:[LIST_2023]],14,FALSE)</f>
        <v>10</v>
      </c>
      <c r="E282" s="9">
        <v>5.95</v>
      </c>
      <c r="F282" s="13">
        <f t="shared" si="19"/>
        <v>0.40500000000000003</v>
      </c>
      <c r="G282" s="5">
        <f t="shared" si="20"/>
        <v>6.2475000000000005</v>
      </c>
      <c r="H282" s="17">
        <f t="shared" si="21"/>
        <v>0.37524999999999997</v>
      </c>
    </row>
    <row r="283" spans="1:8" ht="14.25" customHeight="1" x14ac:dyDescent="0.2">
      <c r="A283" s="2" t="s">
        <v>3</v>
      </c>
      <c r="B283" s="3" t="s">
        <v>1026</v>
      </c>
      <c r="C283" s="3" t="s">
        <v>574</v>
      </c>
      <c r="D283" s="12">
        <f>VLOOKUP(B283,[1]!Table_Query_from_AS4003635[[#All],[ITEM]:[LIST_2023]],14,FALSE)</f>
        <v>75</v>
      </c>
      <c r="E283" s="9">
        <v>61.2</v>
      </c>
      <c r="F283" s="13">
        <f t="shared" si="19"/>
        <v>0.18399999999999994</v>
      </c>
      <c r="G283" s="5">
        <f t="shared" si="20"/>
        <v>64.260000000000005</v>
      </c>
      <c r="H283" s="17">
        <f t="shared" si="21"/>
        <v>0.14319999999999988</v>
      </c>
    </row>
    <row r="284" spans="1:8" ht="14.25" customHeight="1" x14ac:dyDescent="0.2">
      <c r="A284" s="2" t="s">
        <v>763</v>
      </c>
      <c r="B284" s="3" t="s">
        <v>715</v>
      </c>
      <c r="C284" s="3" t="s">
        <v>747</v>
      </c>
      <c r="D284" s="12">
        <f>VLOOKUP(B284,[1]!Table_Query_from_AS4003635[[#All],[ITEM]:[LIST_2023]],14,FALSE)</f>
        <v>5</v>
      </c>
      <c r="E284" s="9">
        <v>4.25</v>
      </c>
      <c r="F284" s="13">
        <f t="shared" si="19"/>
        <v>0.15000000000000002</v>
      </c>
      <c r="G284" s="5">
        <f t="shared" si="20"/>
        <v>4.4625000000000004</v>
      </c>
      <c r="H284" s="17">
        <f t="shared" si="21"/>
        <v>0.10749999999999993</v>
      </c>
    </row>
    <row r="285" spans="1:8" ht="14.25" customHeight="1" x14ac:dyDescent="0.2">
      <c r="A285" s="2" t="s">
        <v>763</v>
      </c>
      <c r="B285" s="7" t="s">
        <v>1085</v>
      </c>
      <c r="C285" s="7" t="s">
        <v>1118</v>
      </c>
      <c r="D285" s="12">
        <f>VLOOKUP(B285,[1]!Table_Query_from_AS4003635[[#All],[ITEM]:[LIST_2023]],14,FALSE)</f>
        <v>1782</v>
      </c>
      <c r="E285" s="10">
        <v>949</v>
      </c>
      <c r="F285" s="13">
        <f t="shared" si="19"/>
        <v>0.46745230078563416</v>
      </c>
      <c r="G285" s="5">
        <f t="shared" si="20"/>
        <v>996.45</v>
      </c>
      <c r="H285" s="17">
        <f t="shared" si="21"/>
        <v>0.44082491582491579</v>
      </c>
    </row>
    <row r="286" spans="1:8" ht="14.25" customHeight="1" x14ac:dyDescent="0.2">
      <c r="A286" s="2" t="s">
        <v>763</v>
      </c>
      <c r="B286" s="7" t="s">
        <v>1086</v>
      </c>
      <c r="C286" s="7" t="s">
        <v>1119</v>
      </c>
      <c r="D286" s="12">
        <f>VLOOKUP(B286,[1]!Table_Query_from_AS4003635[[#All],[ITEM]:[LIST_2023]],14,FALSE)</f>
        <v>1937</v>
      </c>
      <c r="E286" s="10">
        <v>1050.1199999999999</v>
      </c>
      <c r="F286" s="13">
        <f t="shared" si="19"/>
        <v>0.45786267423851323</v>
      </c>
      <c r="G286" s="5">
        <f t="shared" si="20"/>
        <v>1102.626</v>
      </c>
      <c r="H286" s="17">
        <f t="shared" si="21"/>
        <v>0.43075580795043888</v>
      </c>
    </row>
    <row r="287" spans="1:8" ht="14.25" customHeight="1" x14ac:dyDescent="0.2">
      <c r="A287" s="2" t="s">
        <v>763</v>
      </c>
      <c r="B287" s="7" t="s">
        <v>1087</v>
      </c>
      <c r="C287" s="7" t="s">
        <v>794</v>
      </c>
      <c r="D287" s="12">
        <f>VLOOKUP(B287,[1]!Table_Query_from_AS4003635[[#All],[ITEM]:[LIST_2023]],14,FALSE)</f>
        <v>1926</v>
      </c>
      <c r="E287" s="10">
        <v>1044.1400000000001</v>
      </c>
      <c r="F287" s="13">
        <f t="shared" si="19"/>
        <v>0.45787123572170296</v>
      </c>
      <c r="G287" s="5">
        <f t="shared" si="20"/>
        <v>1096.3470000000002</v>
      </c>
      <c r="H287" s="17">
        <f t="shared" si="21"/>
        <v>0.43076479750778807</v>
      </c>
    </row>
    <row r="288" spans="1:8" ht="14.25" customHeight="1" x14ac:dyDescent="0.2">
      <c r="A288" s="2" t="s">
        <v>763</v>
      </c>
      <c r="B288" s="7" t="s">
        <v>1088</v>
      </c>
      <c r="C288" s="7" t="s">
        <v>795</v>
      </c>
      <c r="D288" s="12">
        <f>VLOOKUP(B288,[1]!Table_Query_from_AS4003635[[#All],[ITEM]:[LIST_2023]],14,FALSE)</f>
        <v>2049</v>
      </c>
      <c r="E288" s="10">
        <v>1109.96</v>
      </c>
      <c r="F288" s="13">
        <f t="shared" si="19"/>
        <v>0.45829184968277203</v>
      </c>
      <c r="G288" s="5">
        <f t="shared" si="20"/>
        <v>1165.4580000000001</v>
      </c>
      <c r="H288" s="17">
        <f t="shared" si="21"/>
        <v>0.43120644216691062</v>
      </c>
    </row>
    <row r="289" spans="1:8" ht="14.25" customHeight="1" x14ac:dyDescent="0.2">
      <c r="A289" s="2" t="s">
        <v>763</v>
      </c>
      <c r="B289" s="7" t="s">
        <v>1089</v>
      </c>
      <c r="C289" s="7" t="s">
        <v>1120</v>
      </c>
      <c r="D289" s="12">
        <f>VLOOKUP(B289,[1]!Table_Query_from_AS4003635[[#All],[ITEM]:[LIST_2023]],14,FALSE)</f>
        <v>1996</v>
      </c>
      <c r="E289" s="10">
        <v>1325</v>
      </c>
      <c r="F289" s="13">
        <f t="shared" ref="F289:F339" si="23">1-(E289/D289)</f>
        <v>0.33617234468937873</v>
      </c>
      <c r="G289" s="5">
        <f t="shared" ref="G289:G339" si="24">+E289*1.05</f>
        <v>1391.25</v>
      </c>
      <c r="H289" s="17">
        <f t="shared" ref="H289:H339" si="25">1-(G289/D289)</f>
        <v>0.30298096192384771</v>
      </c>
    </row>
    <row r="290" spans="1:8" ht="14.25" customHeight="1" x14ac:dyDescent="0.2">
      <c r="A290" s="2" t="s">
        <v>763</v>
      </c>
      <c r="B290" s="7" t="s">
        <v>1090</v>
      </c>
      <c r="C290" s="7" t="s">
        <v>1121</v>
      </c>
      <c r="D290" s="12">
        <f>VLOOKUP(B290,[1]!Table_Query_from_AS4003635[[#All],[ITEM]:[LIST_2023]],14,FALSE)</f>
        <v>2140</v>
      </c>
      <c r="E290" s="10">
        <v>1243.54</v>
      </c>
      <c r="F290" s="13">
        <f t="shared" si="23"/>
        <v>0.4189065420560748</v>
      </c>
      <c r="G290" s="5">
        <f t="shared" si="24"/>
        <v>1305.7170000000001</v>
      </c>
      <c r="H290" s="17">
        <f t="shared" si="25"/>
        <v>0.38985186915887848</v>
      </c>
    </row>
    <row r="291" spans="1:8" ht="14.25" customHeight="1" x14ac:dyDescent="0.2">
      <c r="A291" s="2" t="s">
        <v>3</v>
      </c>
      <c r="B291" s="3" t="s">
        <v>1027</v>
      </c>
      <c r="C291" s="3" t="s">
        <v>583</v>
      </c>
      <c r="D291" s="12">
        <f>VLOOKUP(B291,[1]!Table_Query_from_AS4003635[[#All],[ITEM]:[LIST_2023]],14,FALSE)</f>
        <v>10005</v>
      </c>
      <c r="E291" s="9">
        <v>7738.65</v>
      </c>
      <c r="F291" s="13">
        <f t="shared" si="23"/>
        <v>0.22652173913043483</v>
      </c>
      <c r="G291" s="5">
        <f t="shared" si="24"/>
        <v>8125.5824999999995</v>
      </c>
      <c r="H291" s="17">
        <f t="shared" si="25"/>
        <v>0.1878478260869566</v>
      </c>
    </row>
    <row r="292" spans="1:8" ht="14.25" customHeight="1" x14ac:dyDescent="0.2">
      <c r="A292" s="2" t="s">
        <v>3</v>
      </c>
      <c r="B292" s="3" t="s">
        <v>1028</v>
      </c>
      <c r="C292" s="3" t="s">
        <v>585</v>
      </c>
      <c r="D292" s="12">
        <f>VLOOKUP(B292,[1]!Table_Query_from_AS4003635[[#All],[ITEM]:[LIST_2023]],14,FALSE)</f>
        <v>11465</v>
      </c>
      <c r="E292" s="9">
        <v>8869.65</v>
      </c>
      <c r="F292" s="13">
        <f t="shared" si="23"/>
        <v>0.22637156563453997</v>
      </c>
      <c r="G292" s="5">
        <f t="shared" si="24"/>
        <v>9313.1324999999997</v>
      </c>
      <c r="H292" s="17">
        <f t="shared" si="25"/>
        <v>0.18769014391626693</v>
      </c>
    </row>
    <row r="293" spans="1:8" ht="14.25" customHeight="1" x14ac:dyDescent="0.2">
      <c r="A293" s="2" t="s">
        <v>3</v>
      </c>
      <c r="B293" s="3" t="s">
        <v>1029</v>
      </c>
      <c r="C293" s="3" t="s">
        <v>587</v>
      </c>
      <c r="D293" s="12">
        <f>VLOOKUP(B293,[1]!Table_Query_from_AS4003635[[#All],[ITEM]:[LIST_2023]],14,FALSE)</f>
        <v>13375</v>
      </c>
      <c r="E293" s="9">
        <v>10348.65</v>
      </c>
      <c r="F293" s="13">
        <f t="shared" si="23"/>
        <v>0.22626915887850474</v>
      </c>
      <c r="G293" s="5">
        <f t="shared" si="24"/>
        <v>10866.0825</v>
      </c>
      <c r="H293" s="17">
        <f t="shared" si="25"/>
        <v>0.18758261682242983</v>
      </c>
    </row>
    <row r="294" spans="1:8" x14ac:dyDescent="0.2">
      <c r="A294" s="2" t="s">
        <v>3</v>
      </c>
      <c r="B294" s="3" t="s">
        <v>1030</v>
      </c>
      <c r="C294" s="3" t="s">
        <v>589</v>
      </c>
      <c r="D294" s="12">
        <f>VLOOKUP(B294,[1]!Table_Query_from_AS4003635[[#All],[ITEM]:[LIST_2023]],14,FALSE)</f>
        <v>12926</v>
      </c>
      <c r="E294" s="9">
        <v>10000.65</v>
      </c>
      <c r="F294" s="13">
        <f t="shared" si="23"/>
        <v>0.22631517870957762</v>
      </c>
      <c r="G294" s="5">
        <f t="shared" si="24"/>
        <v>10500.682500000001</v>
      </c>
      <c r="H294" s="17">
        <f t="shared" si="25"/>
        <v>0.18763093764505645</v>
      </c>
    </row>
    <row r="295" spans="1:8" x14ac:dyDescent="0.2">
      <c r="A295" s="2" t="s">
        <v>3</v>
      </c>
      <c r="B295" s="3" t="s">
        <v>1031</v>
      </c>
      <c r="C295" s="3" t="s">
        <v>596</v>
      </c>
      <c r="D295" s="12">
        <f>VLOOKUP(B295,[1]!Table_Query_from_AS4003635[[#All],[ITEM]:[LIST_2023]],14,FALSE)</f>
        <v>1921</v>
      </c>
      <c r="E295" s="9">
        <v>1561.65</v>
      </c>
      <c r="F295" s="13">
        <f t="shared" si="23"/>
        <v>0.18706402915148357</v>
      </c>
      <c r="G295" s="5">
        <f t="shared" si="24"/>
        <v>1639.7325000000001</v>
      </c>
      <c r="H295" s="17">
        <f t="shared" si="25"/>
        <v>0.14641723060905776</v>
      </c>
    </row>
    <row r="296" spans="1:8" x14ac:dyDescent="0.2">
      <c r="A296" s="2" t="s">
        <v>3</v>
      </c>
      <c r="B296" s="3" t="s">
        <v>1032</v>
      </c>
      <c r="C296" s="3" t="s">
        <v>598</v>
      </c>
      <c r="D296" s="12">
        <f>VLOOKUP(B296,[1]!Table_Query_from_AS4003635[[#All],[ITEM]:[LIST_2023]],14,FALSE)</f>
        <v>47715</v>
      </c>
      <c r="E296" s="9">
        <v>36965.43</v>
      </c>
      <c r="F296" s="13">
        <f t="shared" si="23"/>
        <v>0.22528701666142725</v>
      </c>
      <c r="G296" s="5">
        <f t="shared" si="24"/>
        <v>38813.701500000003</v>
      </c>
      <c r="H296" s="17">
        <f t="shared" si="25"/>
        <v>0.18655136749449852</v>
      </c>
    </row>
    <row r="297" spans="1:8" x14ac:dyDescent="0.2">
      <c r="A297" s="2" t="s">
        <v>3</v>
      </c>
      <c r="B297" s="3" t="s">
        <v>1033</v>
      </c>
      <c r="C297" s="3" t="s">
        <v>600</v>
      </c>
      <c r="D297" s="12">
        <f>VLOOKUP(B297,[1]!Table_Query_from_AS4003635[[#All],[ITEM]:[LIST_2023]],14,FALSE)</f>
        <v>43049</v>
      </c>
      <c r="E297" s="9">
        <v>33356.67</v>
      </c>
      <c r="F297" s="13">
        <f t="shared" si="23"/>
        <v>0.22514646100954727</v>
      </c>
      <c r="G297" s="5">
        <f t="shared" si="24"/>
        <v>35024.503499999999</v>
      </c>
      <c r="H297" s="17">
        <f t="shared" si="25"/>
        <v>0.18640378406002467</v>
      </c>
    </row>
    <row r="298" spans="1:8" x14ac:dyDescent="0.2">
      <c r="A298" s="2" t="s">
        <v>3</v>
      </c>
      <c r="B298" s="3" t="s">
        <v>1034</v>
      </c>
      <c r="C298" s="3" t="s">
        <v>602</v>
      </c>
      <c r="D298" s="12">
        <f>VLOOKUP(B298,[1]!Table_Query_from_AS4003635[[#All],[ITEM]:[LIST_2023]],14,FALSE)</f>
        <v>29361</v>
      </c>
      <c r="E298" s="9">
        <v>22714.83</v>
      </c>
      <c r="F298" s="13">
        <f t="shared" si="23"/>
        <v>0.22636047818534788</v>
      </c>
      <c r="G298" s="5">
        <f t="shared" si="24"/>
        <v>23850.571500000002</v>
      </c>
      <c r="H298" s="17">
        <f t="shared" si="25"/>
        <v>0.18767850209461523</v>
      </c>
    </row>
    <row r="299" spans="1:8" x14ac:dyDescent="0.2">
      <c r="A299" s="2" t="s">
        <v>3</v>
      </c>
      <c r="B299" s="3" t="s">
        <v>1035</v>
      </c>
      <c r="C299" s="3" t="s">
        <v>604</v>
      </c>
      <c r="D299" s="12">
        <f>VLOOKUP(B299,[1]!Table_Query_from_AS4003635[[#All],[ITEM]:[LIST_2023]],14,FALSE)</f>
        <v>41573</v>
      </c>
      <c r="E299" s="9">
        <v>32215.23</v>
      </c>
      <c r="F299" s="13">
        <f t="shared" si="23"/>
        <v>0.2250924879128281</v>
      </c>
      <c r="G299" s="5">
        <f t="shared" si="24"/>
        <v>33825.991500000004</v>
      </c>
      <c r="H299" s="17">
        <f t="shared" si="25"/>
        <v>0.18634711230846934</v>
      </c>
    </row>
    <row r="300" spans="1:8" x14ac:dyDescent="0.2">
      <c r="A300" s="2" t="s">
        <v>3</v>
      </c>
      <c r="B300" s="3" t="s">
        <v>1036</v>
      </c>
      <c r="C300" s="3" t="s">
        <v>606</v>
      </c>
      <c r="D300" s="12">
        <f>VLOOKUP(B300,[1]!Table_Query_from_AS4003635[[#All],[ITEM]:[LIST_2023]],14,FALSE)</f>
        <v>26352</v>
      </c>
      <c r="E300" s="9">
        <v>20431.080000000002</v>
      </c>
      <c r="F300" s="13">
        <f t="shared" si="23"/>
        <v>0.22468579234972674</v>
      </c>
      <c r="G300" s="5">
        <f t="shared" si="24"/>
        <v>21452.634000000002</v>
      </c>
      <c r="H300" s="17">
        <f t="shared" si="25"/>
        <v>0.18592008196721299</v>
      </c>
    </row>
    <row r="301" spans="1:8" x14ac:dyDescent="0.2">
      <c r="A301" s="2" t="s">
        <v>3</v>
      </c>
      <c r="B301" s="3" t="s">
        <v>1037</v>
      </c>
      <c r="C301" s="3" t="s">
        <v>608</v>
      </c>
      <c r="D301" s="12">
        <f>VLOOKUP(B301,[1]!Table_Query_from_AS4003635[[#All],[ITEM]:[LIST_2023]],14,FALSE)</f>
        <v>47770</v>
      </c>
      <c r="E301" s="9">
        <v>36965.43</v>
      </c>
      <c r="F301" s="13">
        <f t="shared" si="23"/>
        <v>0.22617898262507852</v>
      </c>
      <c r="G301" s="5">
        <f t="shared" si="24"/>
        <v>38813.701500000003</v>
      </c>
      <c r="H301" s="17">
        <f t="shared" si="25"/>
        <v>0.18748793175633238</v>
      </c>
    </row>
    <row r="302" spans="1:8" x14ac:dyDescent="0.2">
      <c r="A302" s="2" t="s">
        <v>3</v>
      </c>
      <c r="B302" s="3" t="s">
        <v>1038</v>
      </c>
      <c r="C302" s="3" t="s">
        <v>610</v>
      </c>
      <c r="D302" s="12">
        <f>VLOOKUP(B302,[1]!Table_Query_from_AS4003635[[#All],[ITEM]:[LIST_2023]],14,FALSE)</f>
        <v>18383</v>
      </c>
      <c r="E302" s="9">
        <v>14219.28</v>
      </c>
      <c r="F302" s="13">
        <f t="shared" si="23"/>
        <v>0.22649839525648696</v>
      </c>
      <c r="G302" s="5">
        <f t="shared" si="24"/>
        <v>14930.244000000001</v>
      </c>
      <c r="H302" s="17">
        <f t="shared" si="25"/>
        <v>0.18782331501931127</v>
      </c>
    </row>
    <row r="303" spans="1:8" x14ac:dyDescent="0.2">
      <c r="A303" s="2" t="s">
        <v>3</v>
      </c>
      <c r="B303" s="3" t="s">
        <v>1039</v>
      </c>
      <c r="C303" s="3" t="s">
        <v>620</v>
      </c>
      <c r="D303" s="12">
        <f>VLOOKUP(B303,[1]!Table_Query_from_AS4003635[[#All],[ITEM]:[LIST_2023]],14,FALSE)</f>
        <v>2975</v>
      </c>
      <c r="E303" s="9">
        <v>2180</v>
      </c>
      <c r="F303" s="13">
        <f t="shared" si="23"/>
        <v>0.26722689075630257</v>
      </c>
      <c r="G303" s="5">
        <f t="shared" si="24"/>
        <v>2289</v>
      </c>
      <c r="H303" s="17">
        <f t="shared" si="25"/>
        <v>0.23058823529411765</v>
      </c>
    </row>
    <row r="304" spans="1:8" x14ac:dyDescent="0.2">
      <c r="A304" s="2" t="s">
        <v>3</v>
      </c>
      <c r="B304" s="3" t="s">
        <v>1040</v>
      </c>
      <c r="C304" s="3" t="s">
        <v>622</v>
      </c>
      <c r="D304" s="12">
        <f>VLOOKUP(B304,[1]!Table_Query_from_AS4003635[[#All],[ITEM]:[LIST_2023]],14,FALSE)</f>
        <v>3665</v>
      </c>
      <c r="E304" s="9">
        <v>2516.25</v>
      </c>
      <c r="F304" s="13">
        <f t="shared" si="23"/>
        <v>0.31343792633015011</v>
      </c>
      <c r="G304" s="5">
        <f t="shared" si="24"/>
        <v>2642.0625</v>
      </c>
      <c r="H304" s="17">
        <f t="shared" si="25"/>
        <v>0.27910982264665762</v>
      </c>
    </row>
    <row r="305" spans="1:8" ht="15" x14ac:dyDescent="0.2">
      <c r="A305" s="2" t="s">
        <v>763</v>
      </c>
      <c r="B305" s="3" t="s">
        <v>699</v>
      </c>
      <c r="C305" s="3" t="s">
        <v>732</v>
      </c>
      <c r="D305" s="12">
        <f>VLOOKUP(B305,[1]!Table_Query_from_AS4003635[[#All],[ITEM]:[LIST_2023]],14,FALSE)</f>
        <v>2595</v>
      </c>
      <c r="E305" s="9">
        <v>1818.75</v>
      </c>
      <c r="F305" s="13">
        <f t="shared" si="23"/>
        <v>0.29913294797687862</v>
      </c>
      <c r="G305" s="5">
        <f t="shared" si="24"/>
        <v>1909.6875</v>
      </c>
      <c r="H305" s="17">
        <f t="shared" si="25"/>
        <v>0.26408959537572252</v>
      </c>
    </row>
    <row r="306" spans="1:8" ht="15" x14ac:dyDescent="0.2">
      <c r="A306" s="2" t="s">
        <v>763</v>
      </c>
      <c r="B306" s="3" t="s">
        <v>700</v>
      </c>
      <c r="C306" s="3" t="s">
        <v>733</v>
      </c>
      <c r="D306" s="12">
        <f>VLOOKUP(B306,[1]!Table_Query_from_AS4003635[[#All],[ITEM]:[LIST_2023]],14,FALSE)</f>
        <v>2515</v>
      </c>
      <c r="E306" s="9">
        <v>1762.5</v>
      </c>
      <c r="F306" s="13">
        <f t="shared" si="23"/>
        <v>0.29920477137176937</v>
      </c>
      <c r="G306" s="5">
        <f t="shared" si="24"/>
        <v>1850.625</v>
      </c>
      <c r="H306" s="17">
        <f t="shared" si="25"/>
        <v>0.26416500994035785</v>
      </c>
    </row>
    <row r="307" spans="1:8" ht="15" x14ac:dyDescent="0.2">
      <c r="A307" s="2" t="s">
        <v>763</v>
      </c>
      <c r="B307" s="3" t="s">
        <v>701</v>
      </c>
      <c r="C307" s="3" t="s">
        <v>734</v>
      </c>
      <c r="D307" s="12">
        <f>VLOOKUP(B307,[1]!Table_Query_from_AS4003635[[#All],[ITEM]:[LIST_2023]],14,FALSE)</f>
        <v>2809</v>
      </c>
      <c r="E307" s="9">
        <v>1968.75</v>
      </c>
      <c r="F307" s="13">
        <f t="shared" si="23"/>
        <v>0.29912780348878609</v>
      </c>
      <c r="G307" s="5">
        <f t="shared" si="24"/>
        <v>2067.1875</v>
      </c>
      <c r="H307" s="17">
        <f t="shared" si="25"/>
        <v>0.26408419366322533</v>
      </c>
    </row>
    <row r="308" spans="1:8" ht="15" x14ac:dyDescent="0.2">
      <c r="A308" s="2" t="s">
        <v>763</v>
      </c>
      <c r="B308" s="3" t="s">
        <v>702</v>
      </c>
      <c r="C308" s="3" t="s">
        <v>735</v>
      </c>
      <c r="D308" s="12">
        <f>VLOOKUP(B308,[1]!Table_Query_from_AS4003635[[#All],[ITEM]:[LIST_2023]],14,FALSE)</f>
        <v>2729</v>
      </c>
      <c r="E308" s="9">
        <v>1912.5</v>
      </c>
      <c r="F308" s="13">
        <f t="shared" si="23"/>
        <v>0.29919384389886405</v>
      </c>
      <c r="G308" s="5">
        <f t="shared" si="24"/>
        <v>2008.125</v>
      </c>
      <c r="H308" s="17">
        <f t="shared" si="25"/>
        <v>0.26415353609380721</v>
      </c>
    </row>
    <row r="309" spans="1:8" ht="15" x14ac:dyDescent="0.2">
      <c r="A309" s="2" t="s">
        <v>763</v>
      </c>
      <c r="B309" s="3" t="s">
        <v>703</v>
      </c>
      <c r="C309" s="3" t="s">
        <v>736</v>
      </c>
      <c r="D309" s="12">
        <f>VLOOKUP(B309,[1]!Table_Query_from_AS4003635[[#All],[ITEM]:[LIST_2023]],14,FALSE)</f>
        <v>2675</v>
      </c>
      <c r="E309" s="9">
        <v>1875</v>
      </c>
      <c r="F309" s="13">
        <f t="shared" si="23"/>
        <v>0.2990654205607477</v>
      </c>
      <c r="G309" s="5">
        <f t="shared" si="24"/>
        <v>1968.75</v>
      </c>
      <c r="H309" s="17">
        <f t="shared" si="25"/>
        <v>0.26401869158878499</v>
      </c>
    </row>
    <row r="310" spans="1:8" ht="15" x14ac:dyDescent="0.2">
      <c r="A310" s="2" t="s">
        <v>763</v>
      </c>
      <c r="B310" s="3" t="s">
        <v>704</v>
      </c>
      <c r="C310" s="3" t="s">
        <v>737</v>
      </c>
      <c r="D310" s="12">
        <f>VLOOKUP(B310,[1]!Table_Query_from_AS4003635[[#All],[ITEM]:[LIST_2023]],14,FALSE)</f>
        <v>2595</v>
      </c>
      <c r="E310" s="9">
        <v>1818.75</v>
      </c>
      <c r="F310" s="13">
        <f t="shared" si="23"/>
        <v>0.29913294797687862</v>
      </c>
      <c r="G310" s="5">
        <f t="shared" si="24"/>
        <v>1909.6875</v>
      </c>
      <c r="H310" s="17">
        <f t="shared" si="25"/>
        <v>0.26408959537572252</v>
      </c>
    </row>
    <row r="311" spans="1:8" ht="15" x14ac:dyDescent="0.2">
      <c r="A311" s="2" t="s">
        <v>763</v>
      </c>
      <c r="B311" s="3" t="s">
        <v>705</v>
      </c>
      <c r="C311" s="3" t="s">
        <v>738</v>
      </c>
      <c r="D311" s="12">
        <f>VLOOKUP(B311,[1]!Table_Query_from_AS4003635[[#All],[ITEM]:[LIST_2023]],14,FALSE)</f>
        <v>2889</v>
      </c>
      <c r="E311" s="9">
        <v>2025</v>
      </c>
      <c r="F311" s="13">
        <f t="shared" si="23"/>
        <v>0.2990654205607477</v>
      </c>
      <c r="G311" s="5">
        <f t="shared" si="24"/>
        <v>2126.25</v>
      </c>
      <c r="H311" s="17">
        <f t="shared" si="25"/>
        <v>0.26401869158878499</v>
      </c>
    </row>
    <row r="312" spans="1:8" ht="15" x14ac:dyDescent="0.2">
      <c r="A312" s="2" t="s">
        <v>763</v>
      </c>
      <c r="B312" s="3" t="s">
        <v>706</v>
      </c>
      <c r="C312" s="3" t="s">
        <v>739</v>
      </c>
      <c r="D312" s="12">
        <f>VLOOKUP(B312,[1]!Table_Query_from_AS4003635[[#All],[ITEM]:[LIST_2023]],14,FALSE)</f>
        <v>2809</v>
      </c>
      <c r="E312" s="9">
        <v>1968.75</v>
      </c>
      <c r="F312" s="13">
        <f t="shared" si="23"/>
        <v>0.29912780348878609</v>
      </c>
      <c r="G312" s="5">
        <f t="shared" si="24"/>
        <v>2067.1875</v>
      </c>
      <c r="H312" s="17">
        <f t="shared" si="25"/>
        <v>0.26408419366322533</v>
      </c>
    </row>
    <row r="313" spans="1:8" ht="15" x14ac:dyDescent="0.2">
      <c r="A313" s="2" t="s">
        <v>763</v>
      </c>
      <c r="B313" s="7" t="s">
        <v>1080</v>
      </c>
      <c r="C313" s="7" t="s">
        <v>1113</v>
      </c>
      <c r="D313" s="12">
        <f>VLOOKUP(B313,[1]!Table_Query_from_AS4003635[[#All],[ITEM]:[LIST_2023]],14,FALSE)</f>
        <v>2563</v>
      </c>
      <c r="E313" s="10">
        <v>1796.25</v>
      </c>
      <c r="F313" s="13">
        <f t="shared" si="23"/>
        <v>0.29916113928989463</v>
      </c>
      <c r="G313" s="5">
        <f t="shared" si="24"/>
        <v>1886.0625</v>
      </c>
      <c r="H313" s="17">
        <f t="shared" si="25"/>
        <v>0.2641191962543894</v>
      </c>
    </row>
    <row r="314" spans="1:8" ht="15" x14ac:dyDescent="0.2">
      <c r="A314" s="2" t="s">
        <v>763</v>
      </c>
      <c r="B314" s="7" t="s">
        <v>1081</v>
      </c>
      <c r="C314" s="7" t="s">
        <v>1114</v>
      </c>
      <c r="D314" s="12">
        <f>VLOOKUP(B314,[1]!Table_Query_from_AS4003635[[#All],[ITEM]:[LIST_2023]],14,FALSE)</f>
        <v>2456</v>
      </c>
      <c r="E314" s="10">
        <v>1721.25</v>
      </c>
      <c r="F314" s="13">
        <f t="shared" si="23"/>
        <v>0.29916530944625408</v>
      </c>
      <c r="G314" s="5">
        <f t="shared" si="24"/>
        <v>1807.3125</v>
      </c>
      <c r="H314" s="17">
        <f t="shared" si="25"/>
        <v>0.26412357491856675</v>
      </c>
    </row>
    <row r="315" spans="1:8" ht="15" x14ac:dyDescent="0.2">
      <c r="A315" s="2" t="s">
        <v>763</v>
      </c>
      <c r="B315" s="3" t="s">
        <v>781</v>
      </c>
      <c r="C315" s="3" t="s">
        <v>796</v>
      </c>
      <c r="D315" s="12">
        <f>VLOOKUP(B315,[1]!Table_Query_from_AS4003635[[#All],[ITEM]:[LIST_2023]],14,FALSE)</f>
        <v>17323</v>
      </c>
      <c r="E315" s="9">
        <v>13876.5</v>
      </c>
      <c r="F315" s="13">
        <f t="shared" si="23"/>
        <v>0.19895514633723954</v>
      </c>
      <c r="G315" s="5">
        <f t="shared" si="24"/>
        <v>14570.325000000001</v>
      </c>
      <c r="H315" s="17">
        <f t="shared" si="25"/>
        <v>0.15890290365410142</v>
      </c>
    </row>
    <row r="316" spans="1:8" ht="15" x14ac:dyDescent="0.2">
      <c r="A316" s="2" t="s">
        <v>763</v>
      </c>
      <c r="B316" s="3" t="s">
        <v>782</v>
      </c>
      <c r="C316" s="3" t="s">
        <v>797</v>
      </c>
      <c r="D316" s="12">
        <f>VLOOKUP(B316,[1]!Table_Query_from_AS4003635[[#All],[ITEM]:[LIST_2023]],14,FALSE)</f>
        <v>10267</v>
      </c>
      <c r="E316" s="9">
        <v>8221.5</v>
      </c>
      <c r="F316" s="13">
        <f t="shared" si="23"/>
        <v>0.19923054446284216</v>
      </c>
      <c r="G316" s="5">
        <f t="shared" si="24"/>
        <v>8632.5750000000007</v>
      </c>
      <c r="H316" s="17">
        <f t="shared" si="25"/>
        <v>0.15919207168598415</v>
      </c>
    </row>
    <row r="317" spans="1:8" x14ac:dyDescent="0.2">
      <c r="A317" s="2" t="s">
        <v>3</v>
      </c>
      <c r="B317" s="3" t="s">
        <v>1041</v>
      </c>
      <c r="C317" s="3" t="s">
        <v>628</v>
      </c>
      <c r="D317" s="12">
        <f>VLOOKUP(B317,[1]!Table_Query_from_AS4003635[[#All],[ITEM]:[LIST_2023]],14,FALSE)</f>
        <v>26675</v>
      </c>
      <c r="E317" s="9">
        <v>20640.75</v>
      </c>
      <c r="F317" s="13">
        <f t="shared" si="23"/>
        <v>0.22621368322399249</v>
      </c>
      <c r="G317" s="5">
        <f t="shared" si="24"/>
        <v>21672.787500000002</v>
      </c>
      <c r="H317" s="17">
        <f t="shared" si="25"/>
        <v>0.18752436738519207</v>
      </c>
    </row>
    <row r="318" spans="1:8" x14ac:dyDescent="0.2">
      <c r="A318" s="2" t="s">
        <v>3</v>
      </c>
      <c r="B318" s="3" t="s">
        <v>1042</v>
      </c>
      <c r="C318" s="3" t="s">
        <v>630</v>
      </c>
      <c r="D318" s="12">
        <f>VLOOKUP(B318,[1]!Table_Query_from_AS4003635[[#All],[ITEM]:[LIST_2023]],14,FALSE)</f>
        <v>45443</v>
      </c>
      <c r="E318" s="9">
        <v>35165.4</v>
      </c>
      <c r="F318" s="13">
        <f t="shared" si="23"/>
        <v>0.22616464582003826</v>
      </c>
      <c r="G318" s="5">
        <f t="shared" si="24"/>
        <v>36923.670000000006</v>
      </c>
      <c r="H318" s="17">
        <f t="shared" si="25"/>
        <v>0.18747287811104008</v>
      </c>
    </row>
    <row r="319" spans="1:8" x14ac:dyDescent="0.2">
      <c r="A319" s="2" t="s">
        <v>3</v>
      </c>
      <c r="B319" s="3" t="s">
        <v>1043</v>
      </c>
      <c r="C319" s="3" t="s">
        <v>632</v>
      </c>
      <c r="D319" s="12">
        <f>VLOOKUP(B319,[1]!Table_Query_from_AS4003635[[#All],[ITEM]:[LIST_2023]],14,FALSE)</f>
        <v>44678</v>
      </c>
      <c r="E319" s="9">
        <v>34571.19</v>
      </c>
      <c r="F319" s="13">
        <f t="shared" si="23"/>
        <v>0.22621446797081335</v>
      </c>
      <c r="G319" s="5">
        <f t="shared" si="24"/>
        <v>36299.749500000005</v>
      </c>
      <c r="H319" s="17">
        <f t="shared" si="25"/>
        <v>0.18752519136935397</v>
      </c>
    </row>
    <row r="320" spans="1:8" x14ac:dyDescent="0.2">
      <c r="A320" s="2" t="s">
        <v>3</v>
      </c>
      <c r="B320" s="3" t="s">
        <v>1044</v>
      </c>
      <c r="C320" s="3" t="s">
        <v>634</v>
      </c>
      <c r="D320" s="12">
        <f>VLOOKUP(B320,[1]!Table_Query_from_AS4003635[[#All],[ITEM]:[LIST_2023]],14,FALSE)</f>
        <v>43201</v>
      </c>
      <c r="E320" s="9">
        <v>33429.75</v>
      </c>
      <c r="F320" s="13">
        <f t="shared" si="23"/>
        <v>0.22618110691882132</v>
      </c>
      <c r="G320" s="5">
        <f t="shared" si="24"/>
        <v>35101.237500000003</v>
      </c>
      <c r="H320" s="17">
        <f t="shared" si="25"/>
        <v>0.18749016226476234</v>
      </c>
    </row>
    <row r="321" spans="1:8" x14ac:dyDescent="0.2">
      <c r="A321" s="2" t="s">
        <v>3</v>
      </c>
      <c r="B321" s="3" t="s">
        <v>1045</v>
      </c>
      <c r="C321" s="3" t="s">
        <v>636</v>
      </c>
      <c r="D321" s="12">
        <f>VLOOKUP(B321,[1]!Table_Query_from_AS4003635[[#All],[ITEM]:[LIST_2023]],14,FALSE)</f>
        <v>16055</v>
      </c>
      <c r="E321" s="9">
        <v>12419.25</v>
      </c>
      <c r="F321" s="13">
        <f t="shared" si="23"/>
        <v>0.22645593273123632</v>
      </c>
      <c r="G321" s="5">
        <f t="shared" si="24"/>
        <v>13040.212500000001</v>
      </c>
      <c r="H321" s="17">
        <f t="shared" si="25"/>
        <v>0.18777872936779816</v>
      </c>
    </row>
    <row r="322" spans="1:8" x14ac:dyDescent="0.2">
      <c r="A322" s="2" t="s">
        <v>3</v>
      </c>
      <c r="B322" s="3" t="s">
        <v>1046</v>
      </c>
      <c r="C322" s="3" t="s">
        <v>638</v>
      </c>
      <c r="D322" s="12">
        <f>VLOOKUP(B322,[1]!Table_Query_from_AS4003635[[#All],[ITEM]:[LIST_2023]],14,FALSE)</f>
        <v>25380</v>
      </c>
      <c r="E322" s="9">
        <v>19635.900000000001</v>
      </c>
      <c r="F322" s="13">
        <f t="shared" si="23"/>
        <v>0.22632387706855783</v>
      </c>
      <c r="G322" s="5">
        <f t="shared" si="24"/>
        <v>20617.695000000003</v>
      </c>
      <c r="H322" s="17">
        <f t="shared" si="25"/>
        <v>0.18764007092198565</v>
      </c>
    </row>
    <row r="323" spans="1:8" x14ac:dyDescent="0.2">
      <c r="A323" s="2" t="s">
        <v>3</v>
      </c>
      <c r="B323" s="3" t="s">
        <v>1047</v>
      </c>
      <c r="C323" s="3" t="s">
        <v>640</v>
      </c>
      <c r="D323" s="12">
        <f>VLOOKUP(B323,[1]!Table_Query_from_AS4003635[[#All],[ITEM]:[LIST_2023]],14,FALSE)</f>
        <v>27034</v>
      </c>
      <c r="E323" s="9">
        <v>20914.8</v>
      </c>
      <c r="F323" s="13">
        <f t="shared" si="23"/>
        <v>0.22635200118369458</v>
      </c>
      <c r="G323" s="5">
        <f t="shared" si="24"/>
        <v>21960.54</v>
      </c>
      <c r="H323" s="17">
        <f t="shared" si="25"/>
        <v>0.18766960124287935</v>
      </c>
    </row>
    <row r="324" spans="1:8" x14ac:dyDescent="0.2">
      <c r="A324" s="2" t="s">
        <v>3</v>
      </c>
      <c r="B324" s="3" t="s">
        <v>1048</v>
      </c>
      <c r="C324" s="3" t="s">
        <v>642</v>
      </c>
      <c r="D324" s="12">
        <f>VLOOKUP(B324,[1]!Table_Query_from_AS4003635[[#All],[ITEM]:[LIST_2023]],14,FALSE)</f>
        <v>32105</v>
      </c>
      <c r="E324" s="9">
        <v>24842.85</v>
      </c>
      <c r="F324" s="13">
        <f t="shared" si="23"/>
        <v>0.22619996885220373</v>
      </c>
      <c r="G324" s="5">
        <f t="shared" si="24"/>
        <v>26084.9925</v>
      </c>
      <c r="H324" s="17">
        <f t="shared" si="25"/>
        <v>0.18750996729481384</v>
      </c>
    </row>
    <row r="325" spans="1:8" x14ac:dyDescent="0.2">
      <c r="A325" s="2" t="s">
        <v>3</v>
      </c>
      <c r="B325" s="3" t="s">
        <v>1049</v>
      </c>
      <c r="C325" s="3" t="s">
        <v>644</v>
      </c>
      <c r="D325" s="12">
        <f>VLOOKUP(B325,[1]!Table_Query_from_AS4003635[[#All],[ITEM]:[LIST_2023]],14,FALSE)</f>
        <v>35406</v>
      </c>
      <c r="E325" s="9">
        <v>27400.65</v>
      </c>
      <c r="F325" s="13">
        <f t="shared" si="23"/>
        <v>0.22610150821894592</v>
      </c>
      <c r="G325" s="5">
        <f t="shared" si="24"/>
        <v>28770.682500000003</v>
      </c>
      <c r="H325" s="17">
        <f t="shared" si="25"/>
        <v>0.18740658362989315</v>
      </c>
    </row>
    <row r="326" spans="1:8" x14ac:dyDescent="0.2">
      <c r="A326" s="2" t="s">
        <v>3</v>
      </c>
      <c r="B326" s="3" t="s">
        <v>1050</v>
      </c>
      <c r="C326" s="3" t="s">
        <v>646</v>
      </c>
      <c r="D326" s="12">
        <f>VLOOKUP(B326,[1]!Table_Query_from_AS4003635[[#All],[ITEM]:[LIST_2023]],14,FALSE)</f>
        <v>39301</v>
      </c>
      <c r="E326" s="9">
        <v>30415.200000000001</v>
      </c>
      <c r="F326" s="13">
        <f t="shared" si="23"/>
        <v>0.22609602809088825</v>
      </c>
      <c r="G326" s="5">
        <f t="shared" si="24"/>
        <v>31935.960000000003</v>
      </c>
      <c r="H326" s="17">
        <f t="shared" si="25"/>
        <v>0.18740082949543257</v>
      </c>
    </row>
    <row r="327" spans="1:8" x14ac:dyDescent="0.2">
      <c r="A327" s="2" t="s">
        <v>3</v>
      </c>
      <c r="B327" s="3" t="s">
        <v>1051</v>
      </c>
      <c r="C327" s="3" t="s">
        <v>648</v>
      </c>
      <c r="D327" s="12">
        <f>VLOOKUP(B327,[1]!Table_Query_from_AS4003635[[#All],[ITEM]:[LIST_2023]],14,FALSE)</f>
        <v>43201</v>
      </c>
      <c r="E327" s="9">
        <v>33429.75</v>
      </c>
      <c r="F327" s="13">
        <f t="shared" si="23"/>
        <v>0.22618110691882132</v>
      </c>
      <c r="G327" s="5">
        <f t="shared" si="24"/>
        <v>35101.237500000003</v>
      </c>
      <c r="H327" s="17">
        <f t="shared" si="25"/>
        <v>0.18749016226476234</v>
      </c>
    </row>
    <row r="328" spans="1:8" x14ac:dyDescent="0.2">
      <c r="A328" s="2" t="s">
        <v>3</v>
      </c>
      <c r="B328" s="3" t="s">
        <v>1052</v>
      </c>
      <c r="C328" s="3" t="s">
        <v>650</v>
      </c>
      <c r="D328" s="12">
        <f>VLOOKUP(B328,[1]!Table_Query_from_AS4003635[[#All],[ITEM]:[LIST_2023]],14,FALSE)</f>
        <v>45443</v>
      </c>
      <c r="E328" s="9">
        <v>35165.4</v>
      </c>
      <c r="F328" s="13">
        <f t="shared" si="23"/>
        <v>0.22616464582003826</v>
      </c>
      <c r="G328" s="5">
        <f t="shared" si="24"/>
        <v>36923.670000000006</v>
      </c>
      <c r="H328" s="17">
        <f t="shared" si="25"/>
        <v>0.18747287811104008</v>
      </c>
    </row>
    <row r="329" spans="1:8" x14ac:dyDescent="0.2">
      <c r="A329" s="2" t="s">
        <v>3</v>
      </c>
      <c r="B329" s="3" t="s">
        <v>1053</v>
      </c>
      <c r="C329" s="3" t="s">
        <v>652</v>
      </c>
      <c r="D329" s="12">
        <f>VLOOKUP(B329,[1]!Table_Query_from_AS4003635[[#All],[ITEM]:[LIST_2023]],14,FALSE)</f>
        <v>40778</v>
      </c>
      <c r="E329" s="9">
        <v>31556.639999999999</v>
      </c>
      <c r="F329" s="13">
        <f t="shared" si="23"/>
        <v>0.22613566138604146</v>
      </c>
      <c r="G329" s="5">
        <f t="shared" si="24"/>
        <v>33134.472000000002</v>
      </c>
      <c r="H329" s="17">
        <f t="shared" si="25"/>
        <v>0.18744244445534353</v>
      </c>
    </row>
    <row r="330" spans="1:8" x14ac:dyDescent="0.2">
      <c r="A330" s="2" t="s">
        <v>3</v>
      </c>
      <c r="B330" s="3" t="s">
        <v>1054</v>
      </c>
      <c r="C330" s="3" t="s">
        <v>654</v>
      </c>
      <c r="D330" s="12">
        <f>VLOOKUP(B330,[1]!Table_Query_from_AS4003635[[#All],[ITEM]:[LIST_2023]],14,FALSE)</f>
        <v>16055</v>
      </c>
      <c r="E330" s="9">
        <v>12419.25</v>
      </c>
      <c r="F330" s="13">
        <f t="shared" si="23"/>
        <v>0.22645593273123632</v>
      </c>
      <c r="G330" s="5">
        <f t="shared" si="24"/>
        <v>13040.212500000001</v>
      </c>
      <c r="H330" s="17">
        <f t="shared" si="25"/>
        <v>0.18777872936779816</v>
      </c>
    </row>
    <row r="331" spans="1:8" x14ac:dyDescent="0.2">
      <c r="A331" s="2" t="s">
        <v>3</v>
      </c>
      <c r="B331" s="3" t="s">
        <v>1055</v>
      </c>
      <c r="C331" s="3" t="s">
        <v>656</v>
      </c>
      <c r="D331" s="12">
        <f>VLOOKUP(B331,[1]!Table_Query_from_AS4003635[[#All],[ITEM]:[LIST_2023]],14,FALSE)</f>
        <v>18768</v>
      </c>
      <c r="E331" s="9">
        <v>14520.3</v>
      </c>
      <c r="F331" s="13">
        <f t="shared" si="23"/>
        <v>0.226326726342711</v>
      </c>
      <c r="G331" s="5">
        <f t="shared" si="24"/>
        <v>15246.315000000001</v>
      </c>
      <c r="H331" s="17">
        <f t="shared" si="25"/>
        <v>0.18764306265984654</v>
      </c>
    </row>
    <row r="332" spans="1:8" x14ac:dyDescent="0.2">
      <c r="A332" s="2" t="s">
        <v>3</v>
      </c>
      <c r="B332" s="3" t="s">
        <v>1056</v>
      </c>
      <c r="C332" s="3" t="s">
        <v>658</v>
      </c>
      <c r="D332" s="12">
        <f>VLOOKUP(B332,[1]!Table_Query_from_AS4003635[[#All],[ITEM]:[LIST_2023]],14,FALSE)</f>
        <v>33523</v>
      </c>
      <c r="E332" s="9">
        <v>25939.05</v>
      </c>
      <c r="F332" s="13">
        <f t="shared" si="23"/>
        <v>0.22623124422038599</v>
      </c>
      <c r="G332" s="5">
        <f t="shared" si="24"/>
        <v>27236.002499999999</v>
      </c>
      <c r="H332" s="17">
        <f t="shared" si="25"/>
        <v>0.18754280643140531</v>
      </c>
    </row>
    <row r="333" spans="1:8" x14ac:dyDescent="0.2">
      <c r="A333" s="2" t="s">
        <v>3</v>
      </c>
      <c r="B333" s="3" t="s">
        <v>1057</v>
      </c>
      <c r="C333" s="3" t="s">
        <v>660</v>
      </c>
      <c r="D333" s="12">
        <f>VLOOKUP(B333,[1]!Table_Query_from_AS4003635[[#All],[ITEM]:[LIST_2023]],14,FALSE)</f>
        <v>24080</v>
      </c>
      <c r="E333" s="9">
        <v>18631.05</v>
      </c>
      <c r="F333" s="13">
        <f t="shared" si="23"/>
        <v>0.22628529900332228</v>
      </c>
      <c r="G333" s="5">
        <f t="shared" si="24"/>
        <v>19562.602500000001</v>
      </c>
      <c r="H333" s="17">
        <f t="shared" si="25"/>
        <v>0.18759956395348831</v>
      </c>
    </row>
    <row r="334" spans="1:8" x14ac:dyDescent="0.2">
      <c r="A334" s="2" t="s">
        <v>3</v>
      </c>
      <c r="B334" s="3" t="s">
        <v>1058</v>
      </c>
      <c r="C334" s="3" t="s">
        <v>662</v>
      </c>
      <c r="D334" s="12">
        <f>VLOOKUP(B334,[1]!Table_Query_from_AS4003635[[#All],[ITEM]:[LIST_2023]],14,FALSE)</f>
        <v>21480</v>
      </c>
      <c r="E334" s="9">
        <v>16621.349999999999</v>
      </c>
      <c r="F334" s="13">
        <f t="shared" si="23"/>
        <v>0.22619413407821232</v>
      </c>
      <c r="G334" s="5">
        <f t="shared" si="24"/>
        <v>17452.4175</v>
      </c>
      <c r="H334" s="17">
        <f t="shared" si="25"/>
        <v>0.1875038407821229</v>
      </c>
    </row>
    <row r="335" spans="1:8" x14ac:dyDescent="0.2">
      <c r="A335" s="2" t="s">
        <v>3</v>
      </c>
      <c r="B335" s="3" t="s">
        <v>1059</v>
      </c>
      <c r="C335" s="3" t="s">
        <v>664</v>
      </c>
      <c r="D335" s="12">
        <f>VLOOKUP(B335,[1]!Table_Query_from_AS4003635[[#All],[ITEM]:[LIST_2023]],14,FALSE)</f>
        <v>22186</v>
      </c>
      <c r="E335" s="9">
        <v>17169.45</v>
      </c>
      <c r="F335" s="13">
        <f t="shared" si="23"/>
        <v>0.22611331470296581</v>
      </c>
      <c r="G335" s="5">
        <f t="shared" si="24"/>
        <v>18027.922500000001</v>
      </c>
      <c r="H335" s="17">
        <f t="shared" si="25"/>
        <v>0.18741898043811411</v>
      </c>
    </row>
    <row r="336" spans="1:8" x14ac:dyDescent="0.2">
      <c r="A336" s="2" t="s">
        <v>3</v>
      </c>
      <c r="B336" s="3" t="s">
        <v>1060</v>
      </c>
      <c r="C336" s="3" t="s">
        <v>666</v>
      </c>
      <c r="D336" s="12">
        <f>VLOOKUP(B336,[1]!Table_Query_from_AS4003635[[#All],[ITEM]:[LIST_2023]],14,FALSE)</f>
        <v>24787</v>
      </c>
      <c r="E336" s="9">
        <v>19179.150000000001</v>
      </c>
      <c r="F336" s="13">
        <f t="shared" si="23"/>
        <v>0.22624157824666147</v>
      </c>
      <c r="G336" s="5">
        <f t="shared" si="24"/>
        <v>20138.107500000002</v>
      </c>
      <c r="H336" s="17">
        <f t="shared" si="25"/>
        <v>0.18755365715899452</v>
      </c>
    </row>
    <row r="337" spans="1:8" x14ac:dyDescent="0.2">
      <c r="A337" s="2" t="s">
        <v>3</v>
      </c>
      <c r="B337" s="3" t="s">
        <v>1061</v>
      </c>
      <c r="C337" s="3" t="s">
        <v>668</v>
      </c>
      <c r="D337" s="12">
        <f>VLOOKUP(B337,[1]!Table_Query_from_AS4003635[[#All],[ITEM]:[LIST_2023]],14,FALSE)</f>
        <v>25493</v>
      </c>
      <c r="E337" s="9">
        <v>19727.25</v>
      </c>
      <c r="F337" s="13">
        <f t="shared" si="23"/>
        <v>0.22616992900011768</v>
      </c>
      <c r="G337" s="5">
        <f t="shared" si="24"/>
        <v>20713.612499999999</v>
      </c>
      <c r="H337" s="17">
        <f t="shared" si="25"/>
        <v>0.18747842545012361</v>
      </c>
    </row>
    <row r="338" spans="1:8" x14ac:dyDescent="0.2">
      <c r="A338" s="2" t="s">
        <v>3</v>
      </c>
      <c r="B338" s="3" t="s">
        <v>1062</v>
      </c>
      <c r="C338" s="3" t="s">
        <v>670</v>
      </c>
      <c r="D338" s="12">
        <f>VLOOKUP(B338,[1]!Table_Query_from_AS4003635[[#All],[ITEM]:[LIST_2023]],14,FALSE)</f>
        <v>27034</v>
      </c>
      <c r="E338" s="9">
        <v>20914.8</v>
      </c>
      <c r="F338" s="13">
        <f t="shared" si="23"/>
        <v>0.22635200118369458</v>
      </c>
      <c r="G338" s="5">
        <f t="shared" si="24"/>
        <v>21960.54</v>
      </c>
      <c r="H338" s="17">
        <f t="shared" si="25"/>
        <v>0.18766960124287935</v>
      </c>
    </row>
    <row r="339" spans="1:8" x14ac:dyDescent="0.2">
      <c r="A339" s="2" t="s">
        <v>3</v>
      </c>
      <c r="B339" s="3" t="s">
        <v>1063</v>
      </c>
      <c r="C339" s="3" t="s">
        <v>672</v>
      </c>
      <c r="D339" s="12">
        <f>VLOOKUP(B339,[1]!Table_Query_from_AS4003635[[#All],[ITEM]:[LIST_2023]],14,FALSE)</f>
        <v>27734</v>
      </c>
      <c r="E339" s="9">
        <v>21462.9</v>
      </c>
      <c r="F339" s="13">
        <f t="shared" si="23"/>
        <v>0.22611595875099155</v>
      </c>
      <c r="G339" s="5">
        <f t="shared" si="24"/>
        <v>22536.045000000002</v>
      </c>
      <c r="H339" s="17">
        <f t="shared" si="25"/>
        <v>0.18742175668854111</v>
      </c>
    </row>
    <row r="340" spans="1:8" x14ac:dyDescent="0.2">
      <c r="A340" s="2" t="s">
        <v>3</v>
      </c>
      <c r="B340" s="3" t="s">
        <v>1064</v>
      </c>
      <c r="C340" s="3" t="s">
        <v>674</v>
      </c>
      <c r="D340" s="12">
        <f>VLOOKUP(B340,[1]!Table_Query_from_AS4003635[[#All],[ITEM]:[LIST_2023]],14,FALSE)</f>
        <v>30928</v>
      </c>
      <c r="E340" s="9">
        <v>23929.35</v>
      </c>
      <c r="F340" s="13">
        <f t="shared" ref="F340:F370" si="26">1-(E340/D340)</f>
        <v>0.22628847646145889</v>
      </c>
      <c r="G340" s="5">
        <f t="shared" ref="G340:G370" si="27">+E340*1.05</f>
        <v>25125.817500000001</v>
      </c>
      <c r="H340" s="17">
        <f t="shared" ref="H340:H370" si="28">1-(G340/D340)</f>
        <v>0.18760290028453175</v>
      </c>
    </row>
    <row r="341" spans="1:8" x14ac:dyDescent="0.2">
      <c r="A341" s="2" t="s">
        <v>3</v>
      </c>
      <c r="B341" s="3" t="s">
        <v>1065</v>
      </c>
      <c r="C341" s="3" t="s">
        <v>676</v>
      </c>
      <c r="D341" s="12">
        <f>VLOOKUP(B341,[1]!Table_Query_from_AS4003635[[#All],[ITEM]:[LIST_2023]],14,FALSE)</f>
        <v>32105</v>
      </c>
      <c r="E341" s="9">
        <v>24842.85</v>
      </c>
      <c r="F341" s="13">
        <f t="shared" si="26"/>
        <v>0.22619996885220373</v>
      </c>
      <c r="G341" s="5">
        <f t="shared" si="27"/>
        <v>26084.9925</v>
      </c>
      <c r="H341" s="17">
        <f t="shared" si="28"/>
        <v>0.18750996729481384</v>
      </c>
    </row>
    <row r="342" spans="1:8" x14ac:dyDescent="0.2">
      <c r="A342" s="2" t="s">
        <v>3</v>
      </c>
      <c r="B342" s="3" t="s">
        <v>1066</v>
      </c>
      <c r="C342" s="3" t="s">
        <v>678</v>
      </c>
      <c r="D342" s="12">
        <f>VLOOKUP(B342,[1]!Table_Query_from_AS4003635[[#All],[ITEM]:[LIST_2023]],14,FALSE)</f>
        <v>35406</v>
      </c>
      <c r="E342" s="9">
        <v>27400.65</v>
      </c>
      <c r="F342" s="13">
        <f t="shared" si="26"/>
        <v>0.22610150821894592</v>
      </c>
      <c r="G342" s="5">
        <f t="shared" si="27"/>
        <v>28770.682500000003</v>
      </c>
      <c r="H342" s="17">
        <f t="shared" si="28"/>
        <v>0.18740658362989315</v>
      </c>
    </row>
    <row r="343" spans="1:8" x14ac:dyDescent="0.2">
      <c r="A343" s="2" t="s">
        <v>3</v>
      </c>
      <c r="B343" s="3" t="s">
        <v>1067</v>
      </c>
      <c r="C343" s="3" t="s">
        <v>680</v>
      </c>
      <c r="D343" s="12">
        <f>VLOOKUP(B343,[1]!Table_Query_from_AS4003635[[#All],[ITEM]:[LIST_2023]],14,FALSE)</f>
        <v>36883</v>
      </c>
      <c r="E343" s="9">
        <v>28542.09</v>
      </c>
      <c r="F343" s="13">
        <f t="shared" si="26"/>
        <v>0.22614510750210126</v>
      </c>
      <c r="G343" s="5">
        <f t="shared" si="27"/>
        <v>29969.194500000001</v>
      </c>
      <c r="H343" s="17">
        <f t="shared" si="28"/>
        <v>0.18745236287720624</v>
      </c>
    </row>
    <row r="344" spans="1:8" x14ac:dyDescent="0.2">
      <c r="A344" s="2" t="s">
        <v>3</v>
      </c>
      <c r="B344" s="3" t="s">
        <v>1068</v>
      </c>
      <c r="C344" s="3" t="s">
        <v>682</v>
      </c>
      <c r="D344" s="12">
        <f>VLOOKUP(B344,[1]!Table_Query_from_AS4003635[[#All],[ITEM]:[LIST_2023]],14,FALSE)</f>
        <v>39301</v>
      </c>
      <c r="E344" s="9">
        <v>30415.200000000001</v>
      </c>
      <c r="F344" s="13">
        <f t="shared" si="26"/>
        <v>0.22609602809088825</v>
      </c>
      <c r="G344" s="5">
        <f t="shared" si="27"/>
        <v>31935.960000000003</v>
      </c>
      <c r="H344" s="17">
        <f t="shared" si="28"/>
        <v>0.18740082949543257</v>
      </c>
    </row>
    <row r="345" spans="1:8" x14ac:dyDescent="0.2">
      <c r="A345" s="2" t="s">
        <v>3</v>
      </c>
      <c r="B345" s="3" t="s">
        <v>1069</v>
      </c>
      <c r="C345" s="3" t="s">
        <v>684</v>
      </c>
      <c r="D345" s="12">
        <f>VLOOKUP(B345,[1]!Table_Query_from_AS4003635[[#All],[ITEM]:[LIST_2023]],14,FALSE)</f>
        <v>40778</v>
      </c>
      <c r="E345" s="9">
        <v>31556.639999999999</v>
      </c>
      <c r="F345" s="13">
        <f t="shared" si="26"/>
        <v>0.22613566138604146</v>
      </c>
      <c r="G345" s="5">
        <f t="shared" si="27"/>
        <v>33134.472000000002</v>
      </c>
      <c r="H345" s="17">
        <f t="shared" si="28"/>
        <v>0.18744244445534353</v>
      </c>
    </row>
    <row r="346" spans="1:8" x14ac:dyDescent="0.2">
      <c r="A346" s="2" t="s">
        <v>3</v>
      </c>
      <c r="B346" s="3" t="s">
        <v>1070</v>
      </c>
      <c r="C346" s="3" t="s">
        <v>686</v>
      </c>
      <c r="D346" s="12">
        <f>VLOOKUP(B346,[1]!Table_Query_from_AS4003635[[#All],[ITEM]:[LIST_2023]],14,FALSE)</f>
        <v>29741</v>
      </c>
      <c r="E346" s="9">
        <v>23015.85</v>
      </c>
      <c r="F346" s="13">
        <f t="shared" si="26"/>
        <v>0.2261238694058707</v>
      </c>
      <c r="G346" s="5">
        <f t="shared" si="27"/>
        <v>24166.642499999998</v>
      </c>
      <c r="H346" s="17">
        <f t="shared" si="28"/>
        <v>0.18743006287616426</v>
      </c>
    </row>
    <row r="347" spans="1:8" x14ac:dyDescent="0.2">
      <c r="A347" s="2" t="s">
        <v>3</v>
      </c>
      <c r="B347" s="3" t="s">
        <v>1071</v>
      </c>
      <c r="C347" s="3" t="s">
        <v>688</v>
      </c>
      <c r="D347" s="12">
        <f>VLOOKUP(B347,[1]!Table_Query_from_AS4003635[[#All],[ITEM]:[LIST_2023]],14,FALSE)</f>
        <v>37648</v>
      </c>
      <c r="E347" s="9">
        <v>29136.3</v>
      </c>
      <c r="F347" s="13">
        <f t="shared" si="26"/>
        <v>0.22608637909052276</v>
      </c>
      <c r="G347" s="5">
        <f t="shared" si="27"/>
        <v>30593.115000000002</v>
      </c>
      <c r="H347" s="17">
        <f t="shared" si="28"/>
        <v>0.18739069804504882</v>
      </c>
    </row>
    <row r="348" spans="1:8" x14ac:dyDescent="0.2">
      <c r="A348" s="2" t="s">
        <v>3</v>
      </c>
      <c r="B348" s="3" t="s">
        <v>1072</v>
      </c>
      <c r="C348" s="3" t="s">
        <v>690</v>
      </c>
      <c r="D348" s="12">
        <f>VLOOKUP(B348,[1]!Table_Query_from_AS4003635[[#All],[ITEM]:[LIST_2023]],14,FALSE)</f>
        <v>41548</v>
      </c>
      <c r="E348" s="9">
        <v>32150.85</v>
      </c>
      <c r="F348" s="13">
        <f t="shared" si="26"/>
        <v>0.22617574853181865</v>
      </c>
      <c r="G348" s="5">
        <f t="shared" si="27"/>
        <v>33758.392500000002</v>
      </c>
      <c r="H348" s="17">
        <f t="shared" si="28"/>
        <v>0.18748453595840953</v>
      </c>
    </row>
    <row r="349" spans="1:8" x14ac:dyDescent="0.2">
      <c r="A349" s="2" t="s">
        <v>3</v>
      </c>
      <c r="B349" s="3" t="s">
        <v>1073</v>
      </c>
      <c r="C349" s="3" t="s">
        <v>692</v>
      </c>
      <c r="D349" s="12">
        <f>VLOOKUP(B349,[1]!Table_Query_from_AS4003635[[#All],[ITEM]:[LIST_2023]],14,FALSE)</f>
        <v>38360</v>
      </c>
      <c r="E349" s="9">
        <v>29684.400000000001</v>
      </c>
      <c r="F349" s="13">
        <f t="shared" si="26"/>
        <v>0.22616266944734098</v>
      </c>
      <c r="G349" s="5">
        <f t="shared" si="27"/>
        <v>31168.620000000003</v>
      </c>
      <c r="H349" s="17">
        <f t="shared" si="28"/>
        <v>0.18747080291970797</v>
      </c>
    </row>
    <row r="350" spans="1:8" x14ac:dyDescent="0.2">
      <c r="A350" s="2" t="s">
        <v>3</v>
      </c>
      <c r="B350" s="3" t="s">
        <v>1074</v>
      </c>
      <c r="C350" s="3" t="s">
        <v>694</v>
      </c>
      <c r="D350" s="12">
        <f>VLOOKUP(B350,[1]!Table_Query_from_AS4003635[[#All],[ITEM]:[LIST_2023]],14,FALSE)</f>
        <v>36118</v>
      </c>
      <c r="E350" s="9">
        <v>27948.75</v>
      </c>
      <c r="F350" s="13">
        <f t="shared" si="26"/>
        <v>0.22618223600420839</v>
      </c>
      <c r="G350" s="5">
        <f t="shared" si="27"/>
        <v>29346.1875</v>
      </c>
      <c r="H350" s="17">
        <f t="shared" si="28"/>
        <v>0.1874913478044189</v>
      </c>
    </row>
    <row r="351" spans="1:8" x14ac:dyDescent="0.2">
      <c r="A351" s="2" t="s">
        <v>3</v>
      </c>
      <c r="B351" s="3" t="s">
        <v>1075</v>
      </c>
      <c r="C351" s="3" t="s">
        <v>696</v>
      </c>
      <c r="D351" s="12">
        <f>VLOOKUP(B351,[1]!Table_Query_from_AS4003635[[#All],[ITEM]:[LIST_2023]],14,FALSE)</f>
        <v>29981</v>
      </c>
      <c r="E351" s="9">
        <v>23198.55</v>
      </c>
      <c r="F351" s="13">
        <f t="shared" si="26"/>
        <v>0.22622494246356029</v>
      </c>
      <c r="G351" s="5">
        <f t="shared" si="27"/>
        <v>24358.477500000001</v>
      </c>
      <c r="H351" s="17">
        <f t="shared" si="28"/>
        <v>0.18753618958673823</v>
      </c>
    </row>
    <row r="352" spans="1:8" ht="15" x14ac:dyDescent="0.2">
      <c r="A352" s="2" t="s">
        <v>763</v>
      </c>
      <c r="B352" s="3" t="s">
        <v>1076</v>
      </c>
      <c r="C352" s="3" t="s">
        <v>698</v>
      </c>
      <c r="D352" s="12">
        <f>VLOOKUP(B352,[1]!Table_Query_from_AS4003635[[#All],[ITEM]:[LIST_2023]],14,FALSE)</f>
        <v>1134</v>
      </c>
      <c r="E352" s="9">
        <v>879.75</v>
      </c>
      <c r="F352" s="13">
        <f t="shared" si="26"/>
        <v>0.22420634920634919</v>
      </c>
      <c r="G352" s="5">
        <f t="shared" si="27"/>
        <v>923.73750000000007</v>
      </c>
      <c r="H352" s="17">
        <f t="shared" si="28"/>
        <v>0.18541666666666656</v>
      </c>
    </row>
    <row r="353" spans="1:8" ht="15" x14ac:dyDescent="0.2">
      <c r="A353" s="2" t="s">
        <v>763</v>
      </c>
      <c r="B353" s="7" t="s">
        <v>1094</v>
      </c>
      <c r="C353" s="7" t="s">
        <v>1124</v>
      </c>
      <c r="D353" s="12">
        <f>VLOOKUP(B353,[1]!Table_Query_from_AS4003635[[#All],[ITEM]:[LIST_2023]],14,FALSE)</f>
        <v>43</v>
      </c>
      <c r="E353" s="10">
        <v>31.45</v>
      </c>
      <c r="F353" s="13">
        <f t="shared" si="26"/>
        <v>0.26860465116279075</v>
      </c>
      <c r="G353" s="5">
        <f t="shared" si="27"/>
        <v>33.022500000000001</v>
      </c>
      <c r="H353" s="17">
        <f t="shared" si="28"/>
        <v>0.23203488372093017</v>
      </c>
    </row>
    <row r="354" spans="1:8" ht="15" x14ac:dyDescent="0.2">
      <c r="A354" s="2" t="s">
        <v>763</v>
      </c>
      <c r="B354" s="7" t="s">
        <v>1095</v>
      </c>
      <c r="C354" s="7" t="s">
        <v>1125</v>
      </c>
      <c r="D354" s="12">
        <f>VLOOKUP(B354,[1]!Table_Query_from_AS4003635[[#All],[ITEM]:[LIST_2023]],14,FALSE)</f>
        <v>63</v>
      </c>
      <c r="E354" s="10">
        <v>46.75</v>
      </c>
      <c r="F354" s="13">
        <f t="shared" si="26"/>
        <v>0.25793650793650791</v>
      </c>
      <c r="G354" s="5">
        <f t="shared" si="27"/>
        <v>49.087499999999999</v>
      </c>
      <c r="H354" s="17">
        <f t="shared" si="28"/>
        <v>0.22083333333333333</v>
      </c>
    </row>
    <row r="355" spans="1:8" ht="15" x14ac:dyDescent="0.2">
      <c r="A355" s="2" t="s">
        <v>763</v>
      </c>
      <c r="B355" s="7" t="s">
        <v>1096</v>
      </c>
      <c r="C355" s="7" t="s">
        <v>1126</v>
      </c>
      <c r="D355" s="12">
        <f>VLOOKUP(B355,[1]!Table_Query_from_AS4003635[[#All],[ITEM]:[LIST_2023]],14,FALSE)</f>
        <v>165</v>
      </c>
      <c r="E355" s="10">
        <v>124.1</v>
      </c>
      <c r="F355" s="13">
        <f t="shared" si="26"/>
        <v>0.24787878787878792</v>
      </c>
      <c r="G355" s="5">
        <f t="shared" si="27"/>
        <v>130.30500000000001</v>
      </c>
      <c r="H355" s="17">
        <f t="shared" si="28"/>
        <v>0.21027272727272728</v>
      </c>
    </row>
    <row r="356" spans="1:8" ht="15" x14ac:dyDescent="0.2">
      <c r="A356" s="2" t="s">
        <v>763</v>
      </c>
      <c r="B356" s="7" t="s">
        <v>1097</v>
      </c>
      <c r="C356" s="7" t="s">
        <v>1127</v>
      </c>
      <c r="D356" s="12">
        <f>VLOOKUP(B356,[1]!Table_Query_from_AS4003635[[#All],[ITEM]:[LIST_2023]],14,FALSE)</f>
        <v>95</v>
      </c>
      <c r="E356" s="10">
        <v>71.400000000000006</v>
      </c>
      <c r="F356" s="13">
        <f t="shared" si="26"/>
        <v>0.24842105263157888</v>
      </c>
      <c r="G356" s="5">
        <f t="shared" si="27"/>
        <v>74.970000000000013</v>
      </c>
      <c r="H356" s="17">
        <f t="shared" si="28"/>
        <v>0.21084210526315772</v>
      </c>
    </row>
    <row r="357" spans="1:8" ht="15" x14ac:dyDescent="0.2">
      <c r="A357" s="2" t="s">
        <v>763</v>
      </c>
      <c r="B357" s="7" t="s">
        <v>1098</v>
      </c>
      <c r="C357" s="7" t="s">
        <v>1128</v>
      </c>
      <c r="D357" s="12">
        <f>VLOOKUP(B357,[1]!Table_Query_from_AS4003635[[#All],[ITEM]:[LIST_2023]],14,FALSE)</f>
        <v>174</v>
      </c>
      <c r="E357" s="10">
        <v>130.9</v>
      </c>
      <c r="F357" s="13">
        <f t="shared" si="26"/>
        <v>0.24770114942528731</v>
      </c>
      <c r="G357" s="5">
        <f t="shared" si="27"/>
        <v>137.44500000000002</v>
      </c>
      <c r="H357" s="17">
        <f t="shared" si="28"/>
        <v>0.21008620689655155</v>
      </c>
    </row>
    <row r="358" spans="1:8" ht="15" x14ac:dyDescent="0.2">
      <c r="A358" s="2" t="s">
        <v>763</v>
      </c>
      <c r="B358" s="7" t="s">
        <v>1099</v>
      </c>
      <c r="C358" s="7" t="s">
        <v>1129</v>
      </c>
      <c r="D358" s="12">
        <f>VLOOKUP(B358,[1]!Table_Query_from_AS4003635[[#All],[ITEM]:[LIST_2023]],14,FALSE)</f>
        <v>199</v>
      </c>
      <c r="E358" s="10">
        <v>149.6</v>
      </c>
      <c r="F358" s="13">
        <f t="shared" si="26"/>
        <v>0.24824120603015076</v>
      </c>
      <c r="G358" s="5">
        <f t="shared" si="27"/>
        <v>157.08000000000001</v>
      </c>
      <c r="H358" s="17">
        <f t="shared" si="28"/>
        <v>0.21065326633165826</v>
      </c>
    </row>
    <row r="359" spans="1:8" ht="15" x14ac:dyDescent="0.2">
      <c r="A359" s="2" t="s">
        <v>763</v>
      </c>
      <c r="B359" s="7" t="s">
        <v>1100</v>
      </c>
      <c r="C359" s="7" t="s">
        <v>1130</v>
      </c>
      <c r="D359" s="12">
        <f>VLOOKUP(B359,[1]!Table_Query_from_AS4003635[[#All],[ITEM]:[LIST_2023]],14,FALSE)</f>
        <v>236</v>
      </c>
      <c r="E359" s="10">
        <v>177.65</v>
      </c>
      <c r="F359" s="13">
        <f t="shared" si="26"/>
        <v>0.24724576271186438</v>
      </c>
      <c r="G359" s="5">
        <f t="shared" si="27"/>
        <v>186.53250000000003</v>
      </c>
      <c r="H359" s="17">
        <f t="shared" si="28"/>
        <v>0.20960805084745748</v>
      </c>
    </row>
    <row r="360" spans="1:8" ht="15" x14ac:dyDescent="0.2">
      <c r="A360" s="2" t="s">
        <v>763</v>
      </c>
      <c r="B360" s="7" t="s">
        <v>1101</v>
      </c>
      <c r="C360" s="7" t="s">
        <v>1131</v>
      </c>
      <c r="D360" s="12">
        <f>VLOOKUP(B360,[1]!Table_Query_from_AS4003635[[#All],[ITEM]:[LIST_2023]],14,FALSE)</f>
        <v>216</v>
      </c>
      <c r="E360" s="10">
        <v>163.19999999999999</v>
      </c>
      <c r="F360" s="13">
        <f t="shared" si="26"/>
        <v>0.24444444444444446</v>
      </c>
      <c r="G360" s="5">
        <f t="shared" si="27"/>
        <v>171.35999999999999</v>
      </c>
      <c r="H360" s="17">
        <f t="shared" si="28"/>
        <v>0.20666666666666678</v>
      </c>
    </row>
    <row r="361" spans="1:8" ht="15" x14ac:dyDescent="0.2">
      <c r="A361" s="2" t="s">
        <v>763</v>
      </c>
      <c r="B361" s="7" t="s">
        <v>1091</v>
      </c>
      <c r="C361" s="7" t="s">
        <v>1122</v>
      </c>
      <c r="D361" s="12">
        <f>VLOOKUP(B361,[1]!Table_Query_from_AS4003635[[#All],[ITEM]:[LIST_2023]],14,FALSE)</f>
        <v>483</v>
      </c>
      <c r="E361" s="10">
        <v>357</v>
      </c>
      <c r="F361" s="13">
        <f t="shared" si="26"/>
        <v>0.26086956521739135</v>
      </c>
      <c r="G361" s="5">
        <f t="shared" si="27"/>
        <v>374.85</v>
      </c>
      <c r="H361" s="17">
        <f t="shared" si="28"/>
        <v>0.2239130434782608</v>
      </c>
    </row>
    <row r="362" spans="1:8" ht="15" x14ac:dyDescent="0.2">
      <c r="A362" s="2" t="s">
        <v>763</v>
      </c>
      <c r="B362" s="7" t="s">
        <v>1092</v>
      </c>
      <c r="C362" s="7" t="s">
        <v>784</v>
      </c>
      <c r="D362" s="12">
        <f>VLOOKUP(B362,[1]!Table_Query_from_AS4003635[[#All],[ITEM]:[LIST_2023]],14,FALSE)</f>
        <v>483</v>
      </c>
      <c r="E362" s="10">
        <v>357</v>
      </c>
      <c r="F362" s="13">
        <f t="shared" si="26"/>
        <v>0.26086956521739135</v>
      </c>
      <c r="G362" s="5">
        <f t="shared" si="27"/>
        <v>374.85</v>
      </c>
      <c r="H362" s="17">
        <f t="shared" si="28"/>
        <v>0.2239130434782608</v>
      </c>
    </row>
    <row r="363" spans="1:8" ht="15" x14ac:dyDescent="0.2">
      <c r="A363" s="2" t="s">
        <v>763</v>
      </c>
      <c r="B363" s="7" t="s">
        <v>1093</v>
      </c>
      <c r="C363" s="7" t="s">
        <v>1123</v>
      </c>
      <c r="D363" s="12">
        <f>VLOOKUP(B363,[1]!Table_Query_from_AS4003635[[#All],[ITEM]:[LIST_2023]],14,FALSE)</f>
        <v>483</v>
      </c>
      <c r="E363" s="10">
        <v>357</v>
      </c>
      <c r="F363" s="13">
        <f t="shared" si="26"/>
        <v>0.26086956521739135</v>
      </c>
      <c r="G363" s="5">
        <f t="shared" si="27"/>
        <v>374.85</v>
      </c>
      <c r="H363" s="17">
        <f t="shared" si="28"/>
        <v>0.2239130434782608</v>
      </c>
    </row>
    <row r="364" spans="1:8" ht="15" x14ac:dyDescent="0.2">
      <c r="A364" s="2" t="s">
        <v>763</v>
      </c>
      <c r="B364" s="7" t="s">
        <v>1103</v>
      </c>
      <c r="C364" s="7" t="s">
        <v>1133</v>
      </c>
      <c r="D364" s="12">
        <f>VLOOKUP(B364,[1]!Table_Query_from_AS4003635[[#All],[ITEM]:[LIST_2023]],14,FALSE)</f>
        <v>49</v>
      </c>
      <c r="E364" s="10">
        <v>28.05</v>
      </c>
      <c r="F364" s="13">
        <f t="shared" si="26"/>
        <v>0.42755102040816328</v>
      </c>
      <c r="G364" s="5">
        <f t="shared" si="27"/>
        <v>29.452500000000001</v>
      </c>
      <c r="H364" s="17">
        <f t="shared" si="28"/>
        <v>0.39892857142857141</v>
      </c>
    </row>
    <row r="365" spans="1:8" ht="15" x14ac:dyDescent="0.2">
      <c r="A365" s="2" t="s">
        <v>763</v>
      </c>
      <c r="B365" s="7" t="s">
        <v>1102</v>
      </c>
      <c r="C365" s="7" t="s">
        <v>1132</v>
      </c>
      <c r="D365" s="12">
        <f>VLOOKUP(B365,[1]!Table_Query_from_AS4003635[[#All],[ITEM]:[LIST_2023]],14,FALSE)</f>
        <v>111</v>
      </c>
      <c r="E365" s="10">
        <v>63.75</v>
      </c>
      <c r="F365" s="13">
        <f t="shared" si="26"/>
        <v>0.42567567567567566</v>
      </c>
      <c r="G365" s="5">
        <f t="shared" si="27"/>
        <v>66.9375</v>
      </c>
      <c r="H365" s="17">
        <f t="shared" si="28"/>
        <v>0.39695945945945943</v>
      </c>
    </row>
    <row r="366" spans="1:8" ht="15" x14ac:dyDescent="0.2">
      <c r="A366" s="2" t="s">
        <v>763</v>
      </c>
      <c r="B366" s="7" t="s">
        <v>1104</v>
      </c>
      <c r="C366" s="7" t="s">
        <v>1134</v>
      </c>
      <c r="D366" s="12">
        <f>VLOOKUP(B366,[1]!Table_Query_from_AS4003635[[#All],[ITEM]:[LIST_2023]],14,FALSE)</f>
        <v>36</v>
      </c>
      <c r="E366" s="10">
        <v>27.2</v>
      </c>
      <c r="F366" s="13">
        <f t="shared" si="26"/>
        <v>0.24444444444444446</v>
      </c>
      <c r="G366" s="5">
        <f t="shared" si="27"/>
        <v>28.56</v>
      </c>
      <c r="H366" s="17">
        <f t="shared" si="28"/>
        <v>0.20666666666666667</v>
      </c>
    </row>
    <row r="367" spans="1:8" ht="15" x14ac:dyDescent="0.2">
      <c r="A367" s="2" t="s">
        <v>763</v>
      </c>
      <c r="B367" s="7" t="s">
        <v>1105</v>
      </c>
      <c r="C367" s="7" t="s">
        <v>1135</v>
      </c>
      <c r="D367" s="12">
        <f>VLOOKUP(B367,[1]!Table_Query_from_AS4003635[[#All],[ITEM]:[LIST_2023]],14,FALSE)</f>
        <v>174</v>
      </c>
      <c r="E367" s="10">
        <v>130.9</v>
      </c>
      <c r="F367" s="13">
        <f t="shared" si="26"/>
        <v>0.24770114942528731</v>
      </c>
      <c r="G367" s="5">
        <f t="shared" si="27"/>
        <v>137.44500000000002</v>
      </c>
      <c r="H367" s="17">
        <f t="shared" si="28"/>
        <v>0.21008620689655155</v>
      </c>
    </row>
    <row r="368" spans="1:8" ht="15" x14ac:dyDescent="0.2">
      <c r="A368" s="2" t="s">
        <v>763</v>
      </c>
      <c r="B368" s="7" t="s">
        <v>1106</v>
      </c>
      <c r="C368" s="7" t="s">
        <v>1136</v>
      </c>
      <c r="D368" s="12">
        <f>VLOOKUP(B368,[1]!Table_Query_from_AS4003635[[#All],[ITEM]:[LIST_2023]],14,FALSE)</f>
        <v>174</v>
      </c>
      <c r="E368" s="10">
        <v>130.9</v>
      </c>
      <c r="F368" s="13">
        <f t="shared" si="26"/>
        <v>0.24770114942528731</v>
      </c>
      <c r="G368" s="5">
        <f t="shared" si="27"/>
        <v>137.44500000000002</v>
      </c>
      <c r="H368" s="17">
        <f t="shared" si="28"/>
        <v>0.21008620689655155</v>
      </c>
    </row>
    <row r="369" spans="1:8" ht="15" x14ac:dyDescent="0.2">
      <c r="A369" s="2" t="s">
        <v>763</v>
      </c>
      <c r="B369" s="7" t="s">
        <v>1107</v>
      </c>
      <c r="C369" s="7" t="s">
        <v>1137</v>
      </c>
      <c r="D369" s="12">
        <f>VLOOKUP(B369,[1]!Table_Query_from_AS4003635[[#All],[ITEM]:[LIST_2023]],14,FALSE)</f>
        <v>174</v>
      </c>
      <c r="E369" s="10">
        <v>130.9</v>
      </c>
      <c r="F369" s="13">
        <f t="shared" si="26"/>
        <v>0.24770114942528731</v>
      </c>
      <c r="G369" s="5">
        <f t="shared" si="27"/>
        <v>137.44500000000002</v>
      </c>
      <c r="H369" s="17">
        <f t="shared" si="28"/>
        <v>0.21008620689655155</v>
      </c>
    </row>
    <row r="370" spans="1:8" ht="15" x14ac:dyDescent="0.2">
      <c r="A370" s="2" t="s">
        <v>763</v>
      </c>
      <c r="B370" s="7" t="s">
        <v>1108</v>
      </c>
      <c r="C370" s="7" t="s">
        <v>1138</v>
      </c>
      <c r="D370" s="12">
        <f>VLOOKUP(B370,[1]!Table_Query_from_AS4003635[[#All],[ITEM]:[LIST_2023]],14,FALSE)</f>
        <v>57</v>
      </c>
      <c r="E370" s="10">
        <v>42.5</v>
      </c>
      <c r="F370" s="13">
        <f t="shared" si="26"/>
        <v>0.25438596491228072</v>
      </c>
      <c r="G370" s="5">
        <f t="shared" si="27"/>
        <v>44.625</v>
      </c>
      <c r="H370" s="17">
        <f t="shared" si="28"/>
        <v>0.21710526315789469</v>
      </c>
    </row>
  </sheetData>
  <sortState xmlns:xlrd2="http://schemas.microsoft.com/office/spreadsheetml/2017/richdata2" ref="A3:E370">
    <sortCondition ref="B3:B370"/>
  </sortState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F1067-B7E9-467A-8667-F460A873E8D2}">
  <sheetPr filterMode="1"/>
  <dimension ref="A1:A473"/>
  <sheetViews>
    <sheetView workbookViewId="0">
      <selection activeCell="A292" sqref="A292"/>
    </sheetView>
  </sheetViews>
  <sheetFormatPr defaultRowHeight="12.75" x14ac:dyDescent="0.2"/>
  <cols>
    <col min="1" max="1" width="16.6640625" bestFit="1" customWidth="1"/>
  </cols>
  <sheetData>
    <row r="1" spans="1:1" x14ac:dyDescent="0.2">
      <c r="A1" s="6"/>
    </row>
    <row r="2" spans="1:1" x14ac:dyDescent="0.2">
      <c r="A2" s="1" t="s">
        <v>1</v>
      </c>
    </row>
    <row r="3" spans="1:1" hidden="1" x14ac:dyDescent="0.2">
      <c r="A3" s="2" t="s">
        <v>4</v>
      </c>
    </row>
    <row r="4" spans="1:1" hidden="1" x14ac:dyDescent="0.2">
      <c r="A4" s="2" t="s">
        <v>5</v>
      </c>
    </row>
    <row r="5" spans="1:1" hidden="1" x14ac:dyDescent="0.2">
      <c r="A5" s="2" t="s">
        <v>6</v>
      </c>
    </row>
    <row r="6" spans="1:1" hidden="1" x14ac:dyDescent="0.2">
      <c r="A6" s="2" t="s">
        <v>8</v>
      </c>
    </row>
    <row r="7" spans="1:1" hidden="1" x14ac:dyDescent="0.2">
      <c r="A7" s="2" t="s">
        <v>10</v>
      </c>
    </row>
    <row r="8" spans="1:1" hidden="1" x14ac:dyDescent="0.2">
      <c r="A8" s="2" t="s">
        <v>12</v>
      </c>
    </row>
    <row r="9" spans="1:1" hidden="1" x14ac:dyDescent="0.2">
      <c r="A9" s="2" t="s">
        <v>14</v>
      </c>
    </row>
    <row r="10" spans="1:1" hidden="1" x14ac:dyDescent="0.2">
      <c r="A10" s="2" t="s">
        <v>16</v>
      </c>
    </row>
    <row r="11" spans="1:1" hidden="1" x14ac:dyDescent="0.2">
      <c r="A11" s="2" t="s">
        <v>18</v>
      </c>
    </row>
    <row r="12" spans="1:1" hidden="1" x14ac:dyDescent="0.2">
      <c r="A12" s="2" t="s">
        <v>19</v>
      </c>
    </row>
    <row r="13" spans="1:1" hidden="1" x14ac:dyDescent="0.2">
      <c r="A13" s="2" t="s">
        <v>21</v>
      </c>
    </row>
    <row r="14" spans="1:1" hidden="1" x14ac:dyDescent="0.2">
      <c r="A14" s="2" t="s">
        <v>23</v>
      </c>
    </row>
    <row r="15" spans="1:1" hidden="1" x14ac:dyDescent="0.2">
      <c r="A15" s="2" t="s">
        <v>25</v>
      </c>
    </row>
    <row r="16" spans="1:1" hidden="1" x14ac:dyDescent="0.2">
      <c r="A16" s="2" t="s">
        <v>26</v>
      </c>
    </row>
    <row r="17" spans="1:1" hidden="1" x14ac:dyDescent="0.2">
      <c r="A17" s="2" t="s">
        <v>27</v>
      </c>
    </row>
    <row r="18" spans="1:1" hidden="1" x14ac:dyDescent="0.2">
      <c r="A18" s="2" t="s">
        <v>29</v>
      </c>
    </row>
    <row r="19" spans="1:1" hidden="1" x14ac:dyDescent="0.2">
      <c r="A19" s="2" t="s">
        <v>30</v>
      </c>
    </row>
    <row r="20" spans="1:1" hidden="1" x14ac:dyDescent="0.2">
      <c r="A20" s="2" t="s">
        <v>32</v>
      </c>
    </row>
    <row r="21" spans="1:1" hidden="1" x14ac:dyDescent="0.2">
      <c r="A21" s="2" t="s">
        <v>34</v>
      </c>
    </row>
    <row r="22" spans="1:1" hidden="1" x14ac:dyDescent="0.2">
      <c r="A22" s="2" t="s">
        <v>36</v>
      </c>
    </row>
    <row r="23" spans="1:1" hidden="1" x14ac:dyDescent="0.2">
      <c r="A23" s="2" t="s">
        <v>38</v>
      </c>
    </row>
    <row r="24" spans="1:1" hidden="1" x14ac:dyDescent="0.2">
      <c r="A24" s="2" t="s">
        <v>40</v>
      </c>
    </row>
    <row r="25" spans="1:1" hidden="1" x14ac:dyDescent="0.2">
      <c r="A25" s="2" t="s">
        <v>42</v>
      </c>
    </row>
    <row r="26" spans="1:1" hidden="1" x14ac:dyDescent="0.2">
      <c r="A26" s="2" t="s">
        <v>44</v>
      </c>
    </row>
    <row r="27" spans="1:1" hidden="1" x14ac:dyDescent="0.2">
      <c r="A27" s="2" t="s">
        <v>45</v>
      </c>
    </row>
    <row r="28" spans="1:1" hidden="1" x14ac:dyDescent="0.2">
      <c r="A28" s="2" t="s">
        <v>47</v>
      </c>
    </row>
    <row r="29" spans="1:1" hidden="1" x14ac:dyDescent="0.2">
      <c r="A29" s="2" t="s">
        <v>49</v>
      </c>
    </row>
    <row r="30" spans="1:1" hidden="1" x14ac:dyDescent="0.2">
      <c r="A30" s="2" t="s">
        <v>51</v>
      </c>
    </row>
    <row r="31" spans="1:1" hidden="1" x14ac:dyDescent="0.2">
      <c r="A31" s="2" t="s">
        <v>53</v>
      </c>
    </row>
    <row r="32" spans="1:1" hidden="1" x14ac:dyDescent="0.2">
      <c r="A32" s="2" t="s">
        <v>55</v>
      </c>
    </row>
    <row r="33" spans="1:1" hidden="1" x14ac:dyDescent="0.2">
      <c r="A33" s="2" t="s">
        <v>57</v>
      </c>
    </row>
    <row r="34" spans="1:1" hidden="1" x14ac:dyDescent="0.2">
      <c r="A34" s="2" t="s">
        <v>59</v>
      </c>
    </row>
    <row r="35" spans="1:1" hidden="1" x14ac:dyDescent="0.2">
      <c r="A35" s="2" t="s">
        <v>61</v>
      </c>
    </row>
    <row r="36" spans="1:1" hidden="1" x14ac:dyDescent="0.2">
      <c r="A36" s="2" t="s">
        <v>63</v>
      </c>
    </row>
    <row r="37" spans="1:1" hidden="1" x14ac:dyDescent="0.2">
      <c r="A37" s="2" t="s">
        <v>65</v>
      </c>
    </row>
    <row r="38" spans="1:1" hidden="1" x14ac:dyDescent="0.2">
      <c r="A38" s="2" t="s">
        <v>67</v>
      </c>
    </row>
    <row r="39" spans="1:1" hidden="1" x14ac:dyDescent="0.2">
      <c r="A39" s="2" t="s">
        <v>69</v>
      </c>
    </row>
    <row r="40" spans="1:1" hidden="1" x14ac:dyDescent="0.2">
      <c r="A40" s="2" t="s">
        <v>71</v>
      </c>
    </row>
    <row r="41" spans="1:1" hidden="1" x14ac:dyDescent="0.2">
      <c r="A41" s="2" t="s">
        <v>73</v>
      </c>
    </row>
    <row r="42" spans="1:1" hidden="1" x14ac:dyDescent="0.2">
      <c r="A42" s="2" t="s">
        <v>75</v>
      </c>
    </row>
    <row r="43" spans="1:1" hidden="1" x14ac:dyDescent="0.2">
      <c r="A43" s="2" t="s">
        <v>77</v>
      </c>
    </row>
    <row r="44" spans="1:1" hidden="1" x14ac:dyDescent="0.2">
      <c r="A44" s="2" t="s">
        <v>78</v>
      </c>
    </row>
    <row r="45" spans="1:1" hidden="1" x14ac:dyDescent="0.2">
      <c r="A45" s="2" t="s">
        <v>80</v>
      </c>
    </row>
    <row r="46" spans="1:1" hidden="1" x14ac:dyDescent="0.2">
      <c r="A46" s="2" t="s">
        <v>82</v>
      </c>
    </row>
    <row r="47" spans="1:1" hidden="1" x14ac:dyDescent="0.2">
      <c r="A47" s="2" t="s">
        <v>84</v>
      </c>
    </row>
    <row r="48" spans="1:1" hidden="1" x14ac:dyDescent="0.2">
      <c r="A48" s="2" t="s">
        <v>86</v>
      </c>
    </row>
    <row r="49" spans="1:1" hidden="1" x14ac:dyDescent="0.2">
      <c r="A49" s="2" t="s">
        <v>88</v>
      </c>
    </row>
    <row r="50" spans="1:1" hidden="1" x14ac:dyDescent="0.2">
      <c r="A50" s="2" t="s">
        <v>89</v>
      </c>
    </row>
    <row r="51" spans="1:1" hidden="1" x14ac:dyDescent="0.2">
      <c r="A51" s="2" t="s">
        <v>90</v>
      </c>
    </row>
    <row r="52" spans="1:1" hidden="1" x14ac:dyDescent="0.2">
      <c r="A52" s="2" t="s">
        <v>91</v>
      </c>
    </row>
    <row r="53" spans="1:1" hidden="1" x14ac:dyDescent="0.2">
      <c r="A53" s="2" t="s">
        <v>92</v>
      </c>
    </row>
    <row r="54" spans="1:1" hidden="1" x14ac:dyDescent="0.2">
      <c r="A54" s="2" t="s">
        <v>94</v>
      </c>
    </row>
    <row r="55" spans="1:1" hidden="1" x14ac:dyDescent="0.2">
      <c r="A55" s="2" t="s">
        <v>95</v>
      </c>
    </row>
    <row r="56" spans="1:1" hidden="1" x14ac:dyDescent="0.2">
      <c r="A56" s="2" t="s">
        <v>97</v>
      </c>
    </row>
    <row r="57" spans="1:1" hidden="1" x14ac:dyDescent="0.2">
      <c r="A57" s="2" t="s">
        <v>99</v>
      </c>
    </row>
    <row r="58" spans="1:1" hidden="1" x14ac:dyDescent="0.2">
      <c r="A58" s="2" t="s">
        <v>100</v>
      </c>
    </row>
    <row r="59" spans="1:1" hidden="1" x14ac:dyDescent="0.2">
      <c r="A59" s="2" t="s">
        <v>102</v>
      </c>
    </row>
    <row r="60" spans="1:1" hidden="1" x14ac:dyDescent="0.2">
      <c r="A60" s="2" t="s">
        <v>103</v>
      </c>
    </row>
    <row r="61" spans="1:1" hidden="1" x14ac:dyDescent="0.2">
      <c r="A61" s="2" t="s">
        <v>104</v>
      </c>
    </row>
    <row r="62" spans="1:1" hidden="1" x14ac:dyDescent="0.2">
      <c r="A62" s="2" t="s">
        <v>105</v>
      </c>
    </row>
    <row r="63" spans="1:1" hidden="1" x14ac:dyDescent="0.2">
      <c r="A63" s="2" t="s">
        <v>107</v>
      </c>
    </row>
    <row r="64" spans="1:1" hidden="1" x14ac:dyDescent="0.2">
      <c r="A64" s="2" t="s">
        <v>109</v>
      </c>
    </row>
    <row r="65" spans="1:1" hidden="1" x14ac:dyDescent="0.2">
      <c r="A65" s="2" t="s">
        <v>110</v>
      </c>
    </row>
    <row r="66" spans="1:1" hidden="1" x14ac:dyDescent="0.2">
      <c r="A66" s="2" t="s">
        <v>111</v>
      </c>
    </row>
    <row r="67" spans="1:1" hidden="1" x14ac:dyDescent="0.2">
      <c r="A67" s="2" t="s">
        <v>112</v>
      </c>
    </row>
    <row r="68" spans="1:1" hidden="1" x14ac:dyDescent="0.2">
      <c r="A68" s="2" t="s">
        <v>113</v>
      </c>
    </row>
    <row r="69" spans="1:1" hidden="1" x14ac:dyDescent="0.2">
      <c r="A69" s="2" t="s">
        <v>115</v>
      </c>
    </row>
    <row r="70" spans="1:1" hidden="1" x14ac:dyDescent="0.2">
      <c r="A70" s="2" t="s">
        <v>117</v>
      </c>
    </row>
    <row r="71" spans="1:1" hidden="1" x14ac:dyDescent="0.2">
      <c r="A71" s="2" t="s">
        <v>119</v>
      </c>
    </row>
    <row r="72" spans="1:1" hidden="1" x14ac:dyDescent="0.2">
      <c r="A72" s="2" t="s">
        <v>121</v>
      </c>
    </row>
    <row r="73" spans="1:1" hidden="1" x14ac:dyDescent="0.2">
      <c r="A73" s="2" t="s">
        <v>123</v>
      </c>
    </row>
    <row r="74" spans="1:1" hidden="1" x14ac:dyDescent="0.2">
      <c r="A74" s="2" t="s">
        <v>125</v>
      </c>
    </row>
    <row r="75" spans="1:1" hidden="1" x14ac:dyDescent="0.2">
      <c r="A75" s="2" t="s">
        <v>127</v>
      </c>
    </row>
    <row r="76" spans="1:1" hidden="1" x14ac:dyDescent="0.2">
      <c r="A76" s="2" t="s">
        <v>129</v>
      </c>
    </row>
    <row r="77" spans="1:1" hidden="1" x14ac:dyDescent="0.2">
      <c r="A77" s="2" t="s">
        <v>131</v>
      </c>
    </row>
    <row r="78" spans="1:1" hidden="1" x14ac:dyDescent="0.2">
      <c r="A78" s="2" t="s">
        <v>133</v>
      </c>
    </row>
    <row r="79" spans="1:1" hidden="1" x14ac:dyDescent="0.2">
      <c r="A79" s="2" t="s">
        <v>135</v>
      </c>
    </row>
    <row r="80" spans="1:1" hidden="1" x14ac:dyDescent="0.2">
      <c r="A80" s="2" t="s">
        <v>137</v>
      </c>
    </row>
    <row r="81" spans="1:1" hidden="1" x14ac:dyDescent="0.2">
      <c r="A81" s="2" t="s">
        <v>138</v>
      </c>
    </row>
    <row r="82" spans="1:1" hidden="1" x14ac:dyDescent="0.2">
      <c r="A82" s="2" t="s">
        <v>139</v>
      </c>
    </row>
    <row r="83" spans="1:1" hidden="1" x14ac:dyDescent="0.2">
      <c r="A83" s="2" t="s">
        <v>140</v>
      </c>
    </row>
    <row r="84" spans="1:1" hidden="1" x14ac:dyDescent="0.2">
      <c r="A84" s="2" t="s">
        <v>141</v>
      </c>
    </row>
    <row r="85" spans="1:1" hidden="1" x14ac:dyDescent="0.2">
      <c r="A85" s="2" t="s">
        <v>143</v>
      </c>
    </row>
    <row r="86" spans="1:1" hidden="1" x14ac:dyDescent="0.2">
      <c r="A86" s="2" t="s">
        <v>144</v>
      </c>
    </row>
    <row r="87" spans="1:1" hidden="1" x14ac:dyDescent="0.2">
      <c r="A87" s="2" t="s">
        <v>146</v>
      </c>
    </row>
    <row r="88" spans="1:1" hidden="1" x14ac:dyDescent="0.2">
      <c r="A88" s="2" t="s">
        <v>148</v>
      </c>
    </row>
    <row r="89" spans="1:1" hidden="1" x14ac:dyDescent="0.2">
      <c r="A89" s="2" t="s">
        <v>150</v>
      </c>
    </row>
    <row r="90" spans="1:1" hidden="1" x14ac:dyDescent="0.2">
      <c r="A90" s="2" t="s">
        <v>152</v>
      </c>
    </row>
    <row r="91" spans="1:1" hidden="1" x14ac:dyDescent="0.2">
      <c r="A91" s="2" t="s">
        <v>154</v>
      </c>
    </row>
    <row r="92" spans="1:1" hidden="1" x14ac:dyDescent="0.2">
      <c r="A92" s="2" t="s">
        <v>156</v>
      </c>
    </row>
    <row r="93" spans="1:1" hidden="1" x14ac:dyDescent="0.2">
      <c r="A93" s="2" t="s">
        <v>158</v>
      </c>
    </row>
    <row r="94" spans="1:1" hidden="1" x14ac:dyDescent="0.2">
      <c r="A94" s="2" t="s">
        <v>160</v>
      </c>
    </row>
    <row r="95" spans="1:1" hidden="1" x14ac:dyDescent="0.2">
      <c r="A95" s="2" t="s">
        <v>162</v>
      </c>
    </row>
    <row r="96" spans="1:1" hidden="1" x14ac:dyDescent="0.2">
      <c r="A96" s="2" t="s">
        <v>164</v>
      </c>
    </row>
    <row r="97" spans="1:1" hidden="1" x14ac:dyDescent="0.2">
      <c r="A97" s="2" t="s">
        <v>166</v>
      </c>
    </row>
    <row r="98" spans="1:1" hidden="1" x14ac:dyDescent="0.2">
      <c r="A98" s="2" t="s">
        <v>168</v>
      </c>
    </row>
    <row r="99" spans="1:1" hidden="1" x14ac:dyDescent="0.2">
      <c r="A99" s="2" t="s">
        <v>170</v>
      </c>
    </row>
    <row r="100" spans="1:1" hidden="1" x14ac:dyDescent="0.2">
      <c r="A100" s="2" t="s">
        <v>172</v>
      </c>
    </row>
    <row r="101" spans="1:1" hidden="1" x14ac:dyDescent="0.2">
      <c r="A101" s="2" t="s">
        <v>174</v>
      </c>
    </row>
    <row r="102" spans="1:1" hidden="1" x14ac:dyDescent="0.2">
      <c r="A102" s="2" t="s">
        <v>175</v>
      </c>
    </row>
    <row r="103" spans="1:1" hidden="1" x14ac:dyDescent="0.2">
      <c r="A103" s="2" t="s">
        <v>177</v>
      </c>
    </row>
    <row r="104" spans="1:1" hidden="1" x14ac:dyDescent="0.2">
      <c r="A104" s="3" t="s">
        <v>179</v>
      </c>
    </row>
    <row r="105" spans="1:1" hidden="1" x14ac:dyDescent="0.2">
      <c r="A105" s="3" t="s">
        <v>181</v>
      </c>
    </row>
    <row r="106" spans="1:1" hidden="1" x14ac:dyDescent="0.2">
      <c r="A106" s="3" t="s">
        <v>183</v>
      </c>
    </row>
    <row r="107" spans="1:1" hidden="1" x14ac:dyDescent="0.2">
      <c r="A107" s="3" t="s">
        <v>185</v>
      </c>
    </row>
    <row r="108" spans="1:1" hidden="1" x14ac:dyDescent="0.2">
      <c r="A108" s="3" t="s">
        <v>187</v>
      </c>
    </row>
    <row r="109" spans="1:1" hidden="1" x14ac:dyDescent="0.2">
      <c r="A109" s="3" t="s">
        <v>188</v>
      </c>
    </row>
    <row r="110" spans="1:1" hidden="1" x14ac:dyDescent="0.2">
      <c r="A110" s="3" t="s">
        <v>190</v>
      </c>
    </row>
    <row r="111" spans="1:1" hidden="1" x14ac:dyDescent="0.2">
      <c r="A111" s="3" t="s">
        <v>192</v>
      </c>
    </row>
    <row r="112" spans="1:1" hidden="1" x14ac:dyDescent="0.2">
      <c r="A112" s="3" t="s">
        <v>194</v>
      </c>
    </row>
    <row r="113" spans="1:1" hidden="1" x14ac:dyDescent="0.2">
      <c r="A113" s="3" t="s">
        <v>196</v>
      </c>
    </row>
    <row r="114" spans="1:1" hidden="1" x14ac:dyDescent="0.2">
      <c r="A114" s="3" t="s">
        <v>198</v>
      </c>
    </row>
    <row r="115" spans="1:1" hidden="1" x14ac:dyDescent="0.2">
      <c r="A115" s="3" t="s">
        <v>200</v>
      </c>
    </row>
    <row r="116" spans="1:1" hidden="1" x14ac:dyDescent="0.2">
      <c r="A116" s="3" t="s">
        <v>202</v>
      </c>
    </row>
    <row r="117" spans="1:1" hidden="1" x14ac:dyDescent="0.2">
      <c r="A117" s="3" t="s">
        <v>204</v>
      </c>
    </row>
    <row r="118" spans="1:1" hidden="1" x14ac:dyDescent="0.2">
      <c r="A118" s="3" t="s">
        <v>206</v>
      </c>
    </row>
    <row r="119" spans="1:1" hidden="1" x14ac:dyDescent="0.2">
      <c r="A119" s="3" t="s">
        <v>208</v>
      </c>
    </row>
    <row r="120" spans="1:1" hidden="1" x14ac:dyDescent="0.2">
      <c r="A120" s="3" t="s">
        <v>209</v>
      </c>
    </row>
    <row r="121" spans="1:1" hidden="1" x14ac:dyDescent="0.2">
      <c r="A121" s="3" t="s">
        <v>210</v>
      </c>
    </row>
    <row r="122" spans="1:1" hidden="1" x14ac:dyDescent="0.2">
      <c r="A122" s="3" t="s">
        <v>212</v>
      </c>
    </row>
    <row r="123" spans="1:1" hidden="1" x14ac:dyDescent="0.2">
      <c r="A123" s="3" t="s">
        <v>214</v>
      </c>
    </row>
    <row r="124" spans="1:1" hidden="1" x14ac:dyDescent="0.2">
      <c r="A124" s="3" t="s">
        <v>216</v>
      </c>
    </row>
    <row r="125" spans="1:1" hidden="1" x14ac:dyDescent="0.2">
      <c r="A125" s="3" t="s">
        <v>218</v>
      </c>
    </row>
    <row r="126" spans="1:1" hidden="1" x14ac:dyDescent="0.2">
      <c r="A126" s="3" t="s">
        <v>219</v>
      </c>
    </row>
    <row r="127" spans="1:1" hidden="1" x14ac:dyDescent="0.2">
      <c r="A127" s="3" t="s">
        <v>221</v>
      </c>
    </row>
    <row r="128" spans="1:1" hidden="1" x14ac:dyDescent="0.2">
      <c r="A128" s="3" t="s">
        <v>222</v>
      </c>
    </row>
    <row r="129" spans="1:1" hidden="1" x14ac:dyDescent="0.2">
      <c r="A129" s="3" t="s">
        <v>224</v>
      </c>
    </row>
    <row r="130" spans="1:1" hidden="1" x14ac:dyDescent="0.2">
      <c r="A130" s="3" t="s">
        <v>226</v>
      </c>
    </row>
    <row r="131" spans="1:1" hidden="1" x14ac:dyDescent="0.2">
      <c r="A131" s="3" t="s">
        <v>228</v>
      </c>
    </row>
    <row r="132" spans="1:1" hidden="1" x14ac:dyDescent="0.2">
      <c r="A132" s="3" t="s">
        <v>230</v>
      </c>
    </row>
    <row r="133" spans="1:1" hidden="1" x14ac:dyDescent="0.2">
      <c r="A133" s="3" t="s">
        <v>232</v>
      </c>
    </row>
    <row r="134" spans="1:1" hidden="1" x14ac:dyDescent="0.2">
      <c r="A134" s="3" t="s">
        <v>234</v>
      </c>
    </row>
    <row r="135" spans="1:1" hidden="1" x14ac:dyDescent="0.2">
      <c r="A135" s="3" t="s">
        <v>235</v>
      </c>
    </row>
    <row r="136" spans="1:1" hidden="1" x14ac:dyDescent="0.2">
      <c r="A136" s="3" t="s">
        <v>237</v>
      </c>
    </row>
    <row r="137" spans="1:1" hidden="1" x14ac:dyDescent="0.2">
      <c r="A137" s="3" t="s">
        <v>238</v>
      </c>
    </row>
    <row r="138" spans="1:1" hidden="1" x14ac:dyDescent="0.2">
      <c r="A138" s="3" t="s">
        <v>239</v>
      </c>
    </row>
    <row r="139" spans="1:1" hidden="1" x14ac:dyDescent="0.2">
      <c r="A139" s="3" t="s">
        <v>240</v>
      </c>
    </row>
    <row r="140" spans="1:1" hidden="1" x14ac:dyDescent="0.2">
      <c r="A140" s="3" t="s">
        <v>241</v>
      </c>
    </row>
    <row r="141" spans="1:1" hidden="1" x14ac:dyDescent="0.2">
      <c r="A141" s="3" t="s">
        <v>242</v>
      </c>
    </row>
    <row r="142" spans="1:1" hidden="1" x14ac:dyDescent="0.2">
      <c r="A142" s="3" t="s">
        <v>244</v>
      </c>
    </row>
    <row r="143" spans="1:1" hidden="1" x14ac:dyDescent="0.2">
      <c r="A143" s="3" t="s">
        <v>245</v>
      </c>
    </row>
    <row r="144" spans="1:1" hidden="1" x14ac:dyDescent="0.2">
      <c r="A144" s="3" t="s">
        <v>247</v>
      </c>
    </row>
    <row r="145" spans="1:1" hidden="1" x14ac:dyDescent="0.2">
      <c r="A145" s="3" t="s">
        <v>249</v>
      </c>
    </row>
    <row r="146" spans="1:1" hidden="1" x14ac:dyDescent="0.2">
      <c r="A146" s="3" t="s">
        <v>251</v>
      </c>
    </row>
    <row r="147" spans="1:1" hidden="1" x14ac:dyDescent="0.2">
      <c r="A147" s="3" t="s">
        <v>253</v>
      </c>
    </row>
    <row r="148" spans="1:1" hidden="1" x14ac:dyDescent="0.2">
      <c r="A148" s="3" t="s">
        <v>254</v>
      </c>
    </row>
    <row r="149" spans="1:1" hidden="1" x14ac:dyDescent="0.2">
      <c r="A149" s="3" t="s">
        <v>255</v>
      </c>
    </row>
    <row r="150" spans="1:1" hidden="1" x14ac:dyDescent="0.2">
      <c r="A150" s="3" t="s">
        <v>256</v>
      </c>
    </row>
    <row r="151" spans="1:1" hidden="1" x14ac:dyDescent="0.2">
      <c r="A151" s="3" t="s">
        <v>257</v>
      </c>
    </row>
    <row r="152" spans="1:1" hidden="1" x14ac:dyDescent="0.2">
      <c r="A152" s="3" t="s">
        <v>259</v>
      </c>
    </row>
    <row r="153" spans="1:1" hidden="1" x14ac:dyDescent="0.2">
      <c r="A153" s="3" t="s">
        <v>261</v>
      </c>
    </row>
    <row r="154" spans="1:1" hidden="1" x14ac:dyDescent="0.2">
      <c r="A154" s="3" t="s">
        <v>263</v>
      </c>
    </row>
    <row r="155" spans="1:1" hidden="1" x14ac:dyDescent="0.2">
      <c r="A155" s="3" t="s">
        <v>264</v>
      </c>
    </row>
    <row r="156" spans="1:1" hidden="1" x14ac:dyDescent="0.2">
      <c r="A156" s="3" t="s">
        <v>265</v>
      </c>
    </row>
    <row r="157" spans="1:1" hidden="1" x14ac:dyDescent="0.2">
      <c r="A157" s="3" t="s">
        <v>266</v>
      </c>
    </row>
    <row r="158" spans="1:1" hidden="1" x14ac:dyDescent="0.2">
      <c r="A158" s="3" t="s">
        <v>267</v>
      </c>
    </row>
    <row r="159" spans="1:1" hidden="1" x14ac:dyDescent="0.2">
      <c r="A159" s="3" t="s">
        <v>268</v>
      </c>
    </row>
    <row r="160" spans="1:1" hidden="1" x14ac:dyDescent="0.2">
      <c r="A160" s="3" t="s">
        <v>270</v>
      </c>
    </row>
    <row r="161" spans="1:1" hidden="1" x14ac:dyDescent="0.2">
      <c r="A161" s="3" t="s">
        <v>272</v>
      </c>
    </row>
    <row r="162" spans="1:1" hidden="1" x14ac:dyDescent="0.2">
      <c r="A162" s="3" t="s">
        <v>274</v>
      </c>
    </row>
    <row r="163" spans="1:1" hidden="1" x14ac:dyDescent="0.2">
      <c r="A163" s="3" t="s">
        <v>276</v>
      </c>
    </row>
    <row r="164" spans="1:1" hidden="1" x14ac:dyDescent="0.2">
      <c r="A164" s="3" t="s">
        <v>277</v>
      </c>
    </row>
    <row r="165" spans="1:1" hidden="1" x14ac:dyDescent="0.2">
      <c r="A165" s="3" t="s">
        <v>278</v>
      </c>
    </row>
    <row r="166" spans="1:1" hidden="1" x14ac:dyDescent="0.2">
      <c r="A166" s="3" t="s">
        <v>280</v>
      </c>
    </row>
    <row r="167" spans="1:1" hidden="1" x14ac:dyDescent="0.2">
      <c r="A167" s="3" t="s">
        <v>282</v>
      </c>
    </row>
    <row r="168" spans="1:1" hidden="1" x14ac:dyDescent="0.2">
      <c r="A168" s="3" t="s">
        <v>284</v>
      </c>
    </row>
    <row r="169" spans="1:1" hidden="1" x14ac:dyDescent="0.2">
      <c r="A169" s="3" t="s">
        <v>285</v>
      </c>
    </row>
    <row r="170" spans="1:1" hidden="1" x14ac:dyDescent="0.2">
      <c r="A170" s="3" t="s">
        <v>286</v>
      </c>
    </row>
    <row r="171" spans="1:1" hidden="1" x14ac:dyDescent="0.2">
      <c r="A171" s="3" t="s">
        <v>287</v>
      </c>
    </row>
    <row r="172" spans="1:1" hidden="1" x14ac:dyDescent="0.2">
      <c r="A172" s="3" t="s">
        <v>288</v>
      </c>
    </row>
    <row r="173" spans="1:1" hidden="1" x14ac:dyDescent="0.2">
      <c r="A173" s="3" t="s">
        <v>289</v>
      </c>
    </row>
    <row r="174" spans="1:1" hidden="1" x14ac:dyDescent="0.2">
      <c r="A174" s="3" t="s">
        <v>290</v>
      </c>
    </row>
    <row r="175" spans="1:1" hidden="1" x14ac:dyDescent="0.2">
      <c r="A175" s="3" t="s">
        <v>291</v>
      </c>
    </row>
    <row r="176" spans="1:1" hidden="1" x14ac:dyDescent="0.2">
      <c r="A176" s="3" t="s">
        <v>292</v>
      </c>
    </row>
    <row r="177" spans="1:1" hidden="1" x14ac:dyDescent="0.2">
      <c r="A177" s="3" t="s">
        <v>293</v>
      </c>
    </row>
    <row r="178" spans="1:1" hidden="1" x14ac:dyDescent="0.2">
      <c r="A178" s="3" t="s">
        <v>294</v>
      </c>
    </row>
    <row r="179" spans="1:1" hidden="1" x14ac:dyDescent="0.2">
      <c r="A179" s="3" t="s">
        <v>295</v>
      </c>
    </row>
    <row r="180" spans="1:1" hidden="1" x14ac:dyDescent="0.2">
      <c r="A180" s="3" t="s">
        <v>296</v>
      </c>
    </row>
    <row r="181" spans="1:1" hidden="1" x14ac:dyDescent="0.2">
      <c r="A181" s="3" t="s">
        <v>297</v>
      </c>
    </row>
    <row r="182" spans="1:1" hidden="1" x14ac:dyDescent="0.2">
      <c r="A182" s="3" t="s">
        <v>298</v>
      </c>
    </row>
    <row r="183" spans="1:1" hidden="1" x14ac:dyDescent="0.2">
      <c r="A183" s="3" t="s">
        <v>299</v>
      </c>
    </row>
    <row r="184" spans="1:1" hidden="1" x14ac:dyDescent="0.2">
      <c r="A184" s="3" t="s">
        <v>300</v>
      </c>
    </row>
    <row r="185" spans="1:1" hidden="1" x14ac:dyDescent="0.2">
      <c r="A185" s="3" t="s">
        <v>301</v>
      </c>
    </row>
    <row r="186" spans="1:1" hidden="1" x14ac:dyDescent="0.2">
      <c r="A186" s="3" t="s">
        <v>302</v>
      </c>
    </row>
    <row r="187" spans="1:1" hidden="1" x14ac:dyDescent="0.2">
      <c r="A187" s="3" t="s">
        <v>303</v>
      </c>
    </row>
    <row r="188" spans="1:1" hidden="1" x14ac:dyDescent="0.2">
      <c r="A188" s="3" t="s">
        <v>305</v>
      </c>
    </row>
    <row r="189" spans="1:1" hidden="1" x14ac:dyDescent="0.2">
      <c r="A189" s="3" t="s">
        <v>307</v>
      </c>
    </row>
    <row r="190" spans="1:1" hidden="1" x14ac:dyDescent="0.2">
      <c r="A190" s="3" t="s">
        <v>309</v>
      </c>
    </row>
    <row r="191" spans="1:1" hidden="1" x14ac:dyDescent="0.2">
      <c r="A191" s="3" t="s">
        <v>311</v>
      </c>
    </row>
    <row r="192" spans="1:1" hidden="1" x14ac:dyDescent="0.2">
      <c r="A192" s="3" t="s">
        <v>313</v>
      </c>
    </row>
    <row r="193" spans="1:1" hidden="1" x14ac:dyDescent="0.2">
      <c r="A193" s="3" t="s">
        <v>315</v>
      </c>
    </row>
    <row r="194" spans="1:1" hidden="1" x14ac:dyDescent="0.2">
      <c r="A194" s="3" t="s">
        <v>317</v>
      </c>
    </row>
    <row r="195" spans="1:1" hidden="1" x14ac:dyDescent="0.2">
      <c r="A195" s="3" t="s">
        <v>319</v>
      </c>
    </row>
    <row r="196" spans="1:1" hidden="1" x14ac:dyDescent="0.2">
      <c r="A196" s="3" t="s">
        <v>321</v>
      </c>
    </row>
    <row r="197" spans="1:1" hidden="1" x14ac:dyDescent="0.2">
      <c r="A197" s="3" t="s">
        <v>323</v>
      </c>
    </row>
    <row r="198" spans="1:1" hidden="1" x14ac:dyDescent="0.2">
      <c r="A198" s="3" t="s">
        <v>325</v>
      </c>
    </row>
    <row r="199" spans="1:1" hidden="1" x14ac:dyDescent="0.2">
      <c r="A199" s="3" t="s">
        <v>327</v>
      </c>
    </row>
    <row r="200" spans="1:1" hidden="1" x14ac:dyDescent="0.2">
      <c r="A200" s="3" t="s">
        <v>329</v>
      </c>
    </row>
    <row r="201" spans="1:1" hidden="1" x14ac:dyDescent="0.2">
      <c r="A201" s="3" t="s">
        <v>331</v>
      </c>
    </row>
    <row r="202" spans="1:1" hidden="1" x14ac:dyDescent="0.2">
      <c r="A202" s="3" t="s">
        <v>333</v>
      </c>
    </row>
    <row r="203" spans="1:1" hidden="1" x14ac:dyDescent="0.2">
      <c r="A203" s="3" t="s">
        <v>334</v>
      </c>
    </row>
    <row r="204" spans="1:1" hidden="1" x14ac:dyDescent="0.2">
      <c r="A204" s="3" t="s">
        <v>336</v>
      </c>
    </row>
    <row r="205" spans="1:1" hidden="1" x14ac:dyDescent="0.2">
      <c r="A205" s="3" t="s">
        <v>338</v>
      </c>
    </row>
    <row r="206" spans="1:1" hidden="1" x14ac:dyDescent="0.2">
      <c r="A206" s="3" t="s">
        <v>340</v>
      </c>
    </row>
    <row r="207" spans="1:1" hidden="1" x14ac:dyDescent="0.2">
      <c r="A207" s="3" t="s">
        <v>342</v>
      </c>
    </row>
    <row r="208" spans="1:1" hidden="1" x14ac:dyDescent="0.2">
      <c r="A208" s="3" t="s">
        <v>344</v>
      </c>
    </row>
    <row r="209" spans="1:1" hidden="1" x14ac:dyDescent="0.2">
      <c r="A209" s="3" t="s">
        <v>346</v>
      </c>
    </row>
    <row r="210" spans="1:1" hidden="1" x14ac:dyDescent="0.2">
      <c r="A210" s="3" t="s">
        <v>348</v>
      </c>
    </row>
    <row r="211" spans="1:1" hidden="1" x14ac:dyDescent="0.2">
      <c r="A211" s="3" t="s">
        <v>350</v>
      </c>
    </row>
    <row r="212" spans="1:1" hidden="1" x14ac:dyDescent="0.2">
      <c r="A212" s="3" t="s">
        <v>352</v>
      </c>
    </row>
    <row r="213" spans="1:1" hidden="1" x14ac:dyDescent="0.2">
      <c r="A213" s="3" t="s">
        <v>354</v>
      </c>
    </row>
    <row r="214" spans="1:1" hidden="1" x14ac:dyDescent="0.2">
      <c r="A214" s="3" t="s">
        <v>356</v>
      </c>
    </row>
    <row r="215" spans="1:1" hidden="1" x14ac:dyDescent="0.2">
      <c r="A215" s="3" t="s">
        <v>357</v>
      </c>
    </row>
    <row r="216" spans="1:1" hidden="1" x14ac:dyDescent="0.2">
      <c r="A216" s="3" t="s">
        <v>359</v>
      </c>
    </row>
    <row r="217" spans="1:1" hidden="1" x14ac:dyDescent="0.2">
      <c r="A217" s="3" t="s">
        <v>361</v>
      </c>
    </row>
    <row r="218" spans="1:1" hidden="1" x14ac:dyDescent="0.2">
      <c r="A218" s="3" t="s">
        <v>363</v>
      </c>
    </row>
    <row r="219" spans="1:1" hidden="1" x14ac:dyDescent="0.2">
      <c r="A219" s="3" t="s">
        <v>365</v>
      </c>
    </row>
    <row r="220" spans="1:1" hidden="1" x14ac:dyDescent="0.2">
      <c r="A220" s="3" t="s">
        <v>367</v>
      </c>
    </row>
    <row r="221" spans="1:1" hidden="1" x14ac:dyDescent="0.2">
      <c r="A221" s="3" t="s">
        <v>369</v>
      </c>
    </row>
    <row r="222" spans="1:1" hidden="1" x14ac:dyDescent="0.2">
      <c r="A222" s="3" t="s">
        <v>370</v>
      </c>
    </row>
    <row r="223" spans="1:1" hidden="1" x14ac:dyDescent="0.2">
      <c r="A223" s="3" t="s">
        <v>371</v>
      </c>
    </row>
    <row r="224" spans="1:1" hidden="1" x14ac:dyDescent="0.2">
      <c r="A224" s="3" t="s">
        <v>373</v>
      </c>
    </row>
    <row r="225" spans="1:1" hidden="1" x14ac:dyDescent="0.2">
      <c r="A225" s="3" t="s">
        <v>375</v>
      </c>
    </row>
    <row r="226" spans="1:1" hidden="1" x14ac:dyDescent="0.2">
      <c r="A226" s="3" t="s">
        <v>377</v>
      </c>
    </row>
    <row r="227" spans="1:1" hidden="1" x14ac:dyDescent="0.2">
      <c r="A227" s="3" t="s">
        <v>378</v>
      </c>
    </row>
    <row r="228" spans="1:1" hidden="1" x14ac:dyDescent="0.2">
      <c r="A228" s="3" t="s">
        <v>380</v>
      </c>
    </row>
    <row r="229" spans="1:1" hidden="1" x14ac:dyDescent="0.2">
      <c r="A229" s="3" t="s">
        <v>382</v>
      </c>
    </row>
    <row r="230" spans="1:1" hidden="1" x14ac:dyDescent="0.2">
      <c r="A230" s="3" t="s">
        <v>384</v>
      </c>
    </row>
    <row r="231" spans="1:1" hidden="1" x14ac:dyDescent="0.2">
      <c r="A231" s="3" t="s">
        <v>386</v>
      </c>
    </row>
    <row r="232" spans="1:1" hidden="1" x14ac:dyDescent="0.2">
      <c r="A232" s="3" t="s">
        <v>388</v>
      </c>
    </row>
    <row r="233" spans="1:1" hidden="1" x14ac:dyDescent="0.2">
      <c r="A233" s="3" t="s">
        <v>390</v>
      </c>
    </row>
    <row r="234" spans="1:1" hidden="1" x14ac:dyDescent="0.2">
      <c r="A234" s="3" t="s">
        <v>392</v>
      </c>
    </row>
    <row r="235" spans="1:1" hidden="1" x14ac:dyDescent="0.2">
      <c r="A235" s="3" t="s">
        <v>393</v>
      </c>
    </row>
    <row r="236" spans="1:1" hidden="1" x14ac:dyDescent="0.2">
      <c r="A236" s="3" t="s">
        <v>394</v>
      </c>
    </row>
    <row r="237" spans="1:1" hidden="1" x14ac:dyDescent="0.2">
      <c r="A237" s="3" t="s">
        <v>395</v>
      </c>
    </row>
    <row r="238" spans="1:1" hidden="1" x14ac:dyDescent="0.2">
      <c r="A238" s="3" t="s">
        <v>396</v>
      </c>
    </row>
    <row r="239" spans="1:1" hidden="1" x14ac:dyDescent="0.2">
      <c r="A239" s="3" t="s">
        <v>397</v>
      </c>
    </row>
    <row r="240" spans="1:1" hidden="1" x14ac:dyDescent="0.2">
      <c r="A240" s="3" t="s">
        <v>398</v>
      </c>
    </row>
    <row r="241" spans="1:1" hidden="1" x14ac:dyDescent="0.2">
      <c r="A241" s="3" t="s">
        <v>399</v>
      </c>
    </row>
    <row r="242" spans="1:1" hidden="1" x14ac:dyDescent="0.2">
      <c r="A242" s="3" t="s">
        <v>400</v>
      </c>
    </row>
    <row r="243" spans="1:1" hidden="1" x14ac:dyDescent="0.2">
      <c r="A243" s="3" t="s">
        <v>402</v>
      </c>
    </row>
    <row r="244" spans="1:1" hidden="1" x14ac:dyDescent="0.2">
      <c r="A244" s="3" t="s">
        <v>404</v>
      </c>
    </row>
    <row r="245" spans="1:1" hidden="1" x14ac:dyDescent="0.2">
      <c r="A245" s="3" t="s">
        <v>406</v>
      </c>
    </row>
    <row r="246" spans="1:1" hidden="1" x14ac:dyDescent="0.2">
      <c r="A246" s="3" t="s">
        <v>408</v>
      </c>
    </row>
    <row r="247" spans="1:1" hidden="1" x14ac:dyDescent="0.2">
      <c r="A247" s="3" t="s">
        <v>410</v>
      </c>
    </row>
    <row r="248" spans="1:1" hidden="1" x14ac:dyDescent="0.2">
      <c r="A248" s="3" t="s">
        <v>412</v>
      </c>
    </row>
    <row r="249" spans="1:1" hidden="1" x14ac:dyDescent="0.2">
      <c r="A249" s="3" t="s">
        <v>414</v>
      </c>
    </row>
    <row r="250" spans="1:1" hidden="1" x14ac:dyDescent="0.2">
      <c r="A250" s="3" t="s">
        <v>416</v>
      </c>
    </row>
    <row r="251" spans="1:1" hidden="1" x14ac:dyDescent="0.2">
      <c r="A251" s="3" t="s">
        <v>418</v>
      </c>
    </row>
    <row r="252" spans="1:1" hidden="1" x14ac:dyDescent="0.2">
      <c r="A252" s="3" t="s">
        <v>419</v>
      </c>
    </row>
    <row r="253" spans="1:1" hidden="1" x14ac:dyDescent="0.2">
      <c r="A253" s="3" t="s">
        <v>421</v>
      </c>
    </row>
    <row r="254" spans="1:1" hidden="1" x14ac:dyDescent="0.2">
      <c r="A254" s="3" t="s">
        <v>423</v>
      </c>
    </row>
    <row r="255" spans="1:1" hidden="1" x14ac:dyDescent="0.2">
      <c r="A255" s="3" t="s">
        <v>425</v>
      </c>
    </row>
    <row r="256" spans="1:1" hidden="1" x14ac:dyDescent="0.2">
      <c r="A256" s="3" t="s">
        <v>427</v>
      </c>
    </row>
    <row r="257" spans="1:1" hidden="1" x14ac:dyDescent="0.2">
      <c r="A257" s="3" t="s">
        <v>429</v>
      </c>
    </row>
    <row r="258" spans="1:1" hidden="1" x14ac:dyDescent="0.2">
      <c r="A258" s="3" t="s">
        <v>431</v>
      </c>
    </row>
    <row r="259" spans="1:1" hidden="1" x14ac:dyDescent="0.2">
      <c r="A259" s="3" t="s">
        <v>433</v>
      </c>
    </row>
    <row r="260" spans="1:1" hidden="1" x14ac:dyDescent="0.2">
      <c r="A260" s="3" t="s">
        <v>435</v>
      </c>
    </row>
    <row r="261" spans="1:1" hidden="1" x14ac:dyDescent="0.2">
      <c r="A261" s="3" t="s">
        <v>437</v>
      </c>
    </row>
    <row r="262" spans="1:1" hidden="1" x14ac:dyDescent="0.2">
      <c r="A262" s="3" t="s">
        <v>439</v>
      </c>
    </row>
    <row r="263" spans="1:1" hidden="1" x14ac:dyDescent="0.2">
      <c r="A263" s="3" t="s">
        <v>441</v>
      </c>
    </row>
    <row r="264" spans="1:1" hidden="1" x14ac:dyDescent="0.2">
      <c r="A264" s="3" t="s">
        <v>443</v>
      </c>
    </row>
    <row r="265" spans="1:1" hidden="1" x14ac:dyDescent="0.2">
      <c r="A265" s="3" t="s">
        <v>445</v>
      </c>
    </row>
    <row r="266" spans="1:1" hidden="1" x14ac:dyDescent="0.2">
      <c r="A266" s="3" t="s">
        <v>447</v>
      </c>
    </row>
    <row r="267" spans="1:1" hidden="1" x14ac:dyDescent="0.2">
      <c r="A267" s="3" t="s">
        <v>449</v>
      </c>
    </row>
    <row r="268" spans="1:1" hidden="1" x14ac:dyDescent="0.2">
      <c r="A268" s="3" t="s">
        <v>451</v>
      </c>
    </row>
    <row r="269" spans="1:1" hidden="1" x14ac:dyDescent="0.2">
      <c r="A269" s="3" t="s">
        <v>453</v>
      </c>
    </row>
    <row r="270" spans="1:1" hidden="1" x14ac:dyDescent="0.2">
      <c r="A270" s="3" t="s">
        <v>455</v>
      </c>
    </row>
    <row r="271" spans="1:1" hidden="1" x14ac:dyDescent="0.2">
      <c r="A271" s="3" t="s">
        <v>457</v>
      </c>
    </row>
    <row r="272" spans="1:1" hidden="1" x14ac:dyDescent="0.2">
      <c r="A272" s="3" t="s">
        <v>459</v>
      </c>
    </row>
    <row r="273" spans="1:1" hidden="1" x14ac:dyDescent="0.2">
      <c r="A273" s="3" t="s">
        <v>461</v>
      </c>
    </row>
    <row r="274" spans="1:1" hidden="1" x14ac:dyDescent="0.2">
      <c r="A274" s="3" t="s">
        <v>463</v>
      </c>
    </row>
    <row r="275" spans="1:1" hidden="1" x14ac:dyDescent="0.2">
      <c r="A275" s="3" t="s">
        <v>465</v>
      </c>
    </row>
    <row r="276" spans="1:1" hidden="1" x14ac:dyDescent="0.2">
      <c r="A276" s="3" t="s">
        <v>467</v>
      </c>
    </row>
    <row r="277" spans="1:1" hidden="1" x14ac:dyDescent="0.2">
      <c r="A277" s="3" t="s">
        <v>469</v>
      </c>
    </row>
    <row r="278" spans="1:1" hidden="1" x14ac:dyDescent="0.2">
      <c r="A278" s="3" t="s">
        <v>471</v>
      </c>
    </row>
    <row r="279" spans="1:1" hidden="1" x14ac:dyDescent="0.2">
      <c r="A279" s="3" t="s">
        <v>472</v>
      </c>
    </row>
    <row r="280" spans="1:1" hidden="1" x14ac:dyDescent="0.2">
      <c r="A280" s="3" t="s">
        <v>473</v>
      </c>
    </row>
    <row r="281" spans="1:1" hidden="1" x14ac:dyDescent="0.2">
      <c r="A281" s="3" t="s">
        <v>474</v>
      </c>
    </row>
    <row r="282" spans="1:1" hidden="1" x14ac:dyDescent="0.2">
      <c r="A282" s="3" t="s">
        <v>476</v>
      </c>
    </row>
    <row r="283" spans="1:1" hidden="1" x14ac:dyDescent="0.2">
      <c r="A283" s="3" t="s">
        <v>478</v>
      </c>
    </row>
    <row r="284" spans="1:1" hidden="1" x14ac:dyDescent="0.2">
      <c r="A284" s="3" t="s">
        <v>480</v>
      </c>
    </row>
    <row r="285" spans="1:1" hidden="1" x14ac:dyDescent="0.2">
      <c r="A285" s="3" t="s">
        <v>482</v>
      </c>
    </row>
    <row r="286" spans="1:1" hidden="1" x14ac:dyDescent="0.2">
      <c r="A286" s="3" t="s">
        <v>484</v>
      </c>
    </row>
    <row r="287" spans="1:1" hidden="1" x14ac:dyDescent="0.2">
      <c r="A287" s="3" t="s">
        <v>486</v>
      </c>
    </row>
    <row r="288" spans="1:1" hidden="1" x14ac:dyDescent="0.2">
      <c r="A288" s="3" t="s">
        <v>487</v>
      </c>
    </row>
    <row r="289" spans="1:1" hidden="1" x14ac:dyDescent="0.2">
      <c r="A289" s="3" t="s">
        <v>488</v>
      </c>
    </row>
    <row r="290" spans="1:1" hidden="1" x14ac:dyDescent="0.2">
      <c r="A290" s="3" t="s">
        <v>489</v>
      </c>
    </row>
    <row r="291" spans="1:1" hidden="1" x14ac:dyDescent="0.2">
      <c r="A291" s="3" t="s">
        <v>491</v>
      </c>
    </row>
    <row r="292" spans="1:1" x14ac:dyDescent="0.2">
      <c r="A292" s="3" t="s">
        <v>493</v>
      </c>
    </row>
    <row r="293" spans="1:1" hidden="1" x14ac:dyDescent="0.2">
      <c r="A293" s="3" t="s">
        <v>494</v>
      </c>
    </row>
    <row r="294" spans="1:1" hidden="1" x14ac:dyDescent="0.2">
      <c r="A294" s="3" t="s">
        <v>496</v>
      </c>
    </row>
    <row r="295" spans="1:1" hidden="1" x14ac:dyDescent="0.2">
      <c r="A295" s="3" t="s">
        <v>498</v>
      </c>
    </row>
    <row r="296" spans="1:1" hidden="1" x14ac:dyDescent="0.2">
      <c r="A296" s="3" t="s">
        <v>500</v>
      </c>
    </row>
    <row r="297" spans="1:1" hidden="1" x14ac:dyDescent="0.2">
      <c r="A297" s="3" t="s">
        <v>502</v>
      </c>
    </row>
    <row r="298" spans="1:1" hidden="1" x14ac:dyDescent="0.2">
      <c r="A298" s="3" t="s">
        <v>504</v>
      </c>
    </row>
    <row r="299" spans="1:1" hidden="1" x14ac:dyDescent="0.2">
      <c r="A299" s="3" t="s">
        <v>506</v>
      </c>
    </row>
    <row r="300" spans="1:1" hidden="1" x14ac:dyDescent="0.2">
      <c r="A300" s="3" t="s">
        <v>508</v>
      </c>
    </row>
    <row r="301" spans="1:1" hidden="1" x14ac:dyDescent="0.2">
      <c r="A301" s="3" t="s">
        <v>510</v>
      </c>
    </row>
    <row r="302" spans="1:1" hidden="1" x14ac:dyDescent="0.2">
      <c r="A302" s="3" t="s">
        <v>512</v>
      </c>
    </row>
    <row r="303" spans="1:1" hidden="1" x14ac:dyDescent="0.2">
      <c r="A303" s="3" t="s">
        <v>513</v>
      </c>
    </row>
    <row r="304" spans="1:1" hidden="1" x14ac:dyDescent="0.2">
      <c r="A304" s="3" t="s">
        <v>514</v>
      </c>
    </row>
    <row r="305" spans="1:1" hidden="1" x14ac:dyDescent="0.2">
      <c r="A305" s="3" t="s">
        <v>516</v>
      </c>
    </row>
    <row r="306" spans="1:1" hidden="1" x14ac:dyDescent="0.2">
      <c r="A306" s="3" t="s">
        <v>517</v>
      </c>
    </row>
    <row r="307" spans="1:1" hidden="1" x14ac:dyDescent="0.2">
      <c r="A307" s="3" t="s">
        <v>518</v>
      </c>
    </row>
    <row r="308" spans="1:1" hidden="1" x14ac:dyDescent="0.2">
      <c r="A308" s="3" t="s">
        <v>519</v>
      </c>
    </row>
    <row r="309" spans="1:1" hidden="1" x14ac:dyDescent="0.2">
      <c r="A309" s="3" t="s">
        <v>520</v>
      </c>
    </row>
    <row r="310" spans="1:1" hidden="1" x14ac:dyDescent="0.2">
      <c r="A310" s="3" t="s">
        <v>521</v>
      </c>
    </row>
    <row r="311" spans="1:1" hidden="1" x14ac:dyDescent="0.2">
      <c r="A311" s="3" t="s">
        <v>523</v>
      </c>
    </row>
    <row r="312" spans="1:1" hidden="1" x14ac:dyDescent="0.2">
      <c r="A312" s="3" t="s">
        <v>525</v>
      </c>
    </row>
    <row r="313" spans="1:1" hidden="1" x14ac:dyDescent="0.2">
      <c r="A313" s="3" t="s">
        <v>527</v>
      </c>
    </row>
    <row r="314" spans="1:1" hidden="1" x14ac:dyDescent="0.2">
      <c r="A314" s="3" t="s">
        <v>529</v>
      </c>
    </row>
    <row r="315" spans="1:1" hidden="1" x14ac:dyDescent="0.2">
      <c r="A315" s="3" t="s">
        <v>531</v>
      </c>
    </row>
    <row r="316" spans="1:1" hidden="1" x14ac:dyDescent="0.2">
      <c r="A316" s="3" t="s">
        <v>533</v>
      </c>
    </row>
    <row r="317" spans="1:1" hidden="1" x14ac:dyDescent="0.2">
      <c r="A317" s="3" t="s">
        <v>535</v>
      </c>
    </row>
    <row r="318" spans="1:1" hidden="1" x14ac:dyDescent="0.2">
      <c r="A318" s="3" t="s">
        <v>536</v>
      </c>
    </row>
    <row r="319" spans="1:1" hidden="1" x14ac:dyDescent="0.2">
      <c r="A319" s="3" t="s">
        <v>538</v>
      </c>
    </row>
    <row r="320" spans="1:1" hidden="1" x14ac:dyDescent="0.2">
      <c r="A320" s="3" t="s">
        <v>540</v>
      </c>
    </row>
    <row r="321" spans="1:1" hidden="1" x14ac:dyDescent="0.2">
      <c r="A321" s="3" t="s">
        <v>542</v>
      </c>
    </row>
    <row r="322" spans="1:1" hidden="1" x14ac:dyDescent="0.2">
      <c r="A322" s="3" t="s">
        <v>544</v>
      </c>
    </row>
    <row r="323" spans="1:1" hidden="1" x14ac:dyDescent="0.2">
      <c r="A323" s="3" t="s">
        <v>546</v>
      </c>
    </row>
    <row r="324" spans="1:1" hidden="1" x14ac:dyDescent="0.2">
      <c r="A324" s="3" t="s">
        <v>548</v>
      </c>
    </row>
    <row r="325" spans="1:1" hidden="1" x14ac:dyDescent="0.2">
      <c r="A325" s="3" t="s">
        <v>550</v>
      </c>
    </row>
    <row r="326" spans="1:1" hidden="1" x14ac:dyDescent="0.2">
      <c r="A326" s="3" t="s">
        <v>552</v>
      </c>
    </row>
    <row r="327" spans="1:1" hidden="1" x14ac:dyDescent="0.2">
      <c r="A327" s="3" t="s">
        <v>553</v>
      </c>
    </row>
    <row r="328" spans="1:1" hidden="1" x14ac:dyDescent="0.2">
      <c r="A328" s="3" t="s">
        <v>554</v>
      </c>
    </row>
    <row r="329" spans="1:1" hidden="1" x14ac:dyDescent="0.2">
      <c r="A329" s="3" t="s">
        <v>555</v>
      </c>
    </row>
    <row r="330" spans="1:1" hidden="1" x14ac:dyDescent="0.2">
      <c r="A330" s="3" t="s">
        <v>556</v>
      </c>
    </row>
    <row r="331" spans="1:1" hidden="1" x14ac:dyDescent="0.2">
      <c r="A331" s="3" t="s">
        <v>557</v>
      </c>
    </row>
    <row r="332" spans="1:1" hidden="1" x14ac:dyDescent="0.2">
      <c r="A332" s="3" t="s">
        <v>558</v>
      </c>
    </row>
    <row r="333" spans="1:1" hidden="1" x14ac:dyDescent="0.2">
      <c r="A333" s="3" t="s">
        <v>559</v>
      </c>
    </row>
    <row r="334" spans="1:1" hidden="1" x14ac:dyDescent="0.2">
      <c r="A334" s="3" t="s">
        <v>560</v>
      </c>
    </row>
    <row r="335" spans="1:1" hidden="1" x14ac:dyDescent="0.2">
      <c r="A335" s="3" t="s">
        <v>561</v>
      </c>
    </row>
    <row r="336" spans="1:1" hidden="1" x14ac:dyDescent="0.2">
      <c r="A336" s="3" t="s">
        <v>562</v>
      </c>
    </row>
    <row r="337" spans="1:1" hidden="1" x14ac:dyDescent="0.2">
      <c r="A337" s="3" t="s">
        <v>563</v>
      </c>
    </row>
    <row r="338" spans="1:1" hidden="1" x14ac:dyDescent="0.2">
      <c r="A338" s="3" t="s">
        <v>564</v>
      </c>
    </row>
    <row r="339" spans="1:1" hidden="1" x14ac:dyDescent="0.2">
      <c r="A339" s="3" t="s">
        <v>565</v>
      </c>
    </row>
    <row r="340" spans="1:1" hidden="1" x14ac:dyDescent="0.2">
      <c r="A340" s="3" t="s">
        <v>566</v>
      </c>
    </row>
    <row r="341" spans="1:1" hidden="1" x14ac:dyDescent="0.2">
      <c r="A341" s="3" t="s">
        <v>567</v>
      </c>
    </row>
    <row r="342" spans="1:1" hidden="1" x14ac:dyDescent="0.2">
      <c r="A342" s="3" t="s">
        <v>568</v>
      </c>
    </row>
    <row r="343" spans="1:1" hidden="1" x14ac:dyDescent="0.2">
      <c r="A343" s="3" t="s">
        <v>569</v>
      </c>
    </row>
    <row r="344" spans="1:1" hidden="1" x14ac:dyDescent="0.2">
      <c r="A344" s="3" t="s">
        <v>570</v>
      </c>
    </row>
    <row r="345" spans="1:1" hidden="1" x14ac:dyDescent="0.2">
      <c r="A345" s="3" t="s">
        <v>572</v>
      </c>
    </row>
    <row r="346" spans="1:1" hidden="1" x14ac:dyDescent="0.2">
      <c r="A346" s="3" t="s">
        <v>573</v>
      </c>
    </row>
    <row r="347" spans="1:1" hidden="1" x14ac:dyDescent="0.2">
      <c r="A347" s="3" t="s">
        <v>575</v>
      </c>
    </row>
    <row r="348" spans="1:1" hidden="1" x14ac:dyDescent="0.2">
      <c r="A348" s="3" t="s">
        <v>576</v>
      </c>
    </row>
    <row r="349" spans="1:1" hidden="1" x14ac:dyDescent="0.2">
      <c r="A349" s="3" t="s">
        <v>577</v>
      </c>
    </row>
    <row r="350" spans="1:1" hidden="1" x14ac:dyDescent="0.2">
      <c r="A350" s="3" t="s">
        <v>578</v>
      </c>
    </row>
    <row r="351" spans="1:1" hidden="1" x14ac:dyDescent="0.2">
      <c r="A351" s="3" t="s">
        <v>579</v>
      </c>
    </row>
    <row r="352" spans="1:1" hidden="1" x14ac:dyDescent="0.2">
      <c r="A352" s="3" t="s">
        <v>580</v>
      </c>
    </row>
    <row r="353" spans="1:1" hidden="1" x14ac:dyDescent="0.2">
      <c r="A353" s="3" t="s">
        <v>581</v>
      </c>
    </row>
    <row r="354" spans="1:1" hidden="1" x14ac:dyDescent="0.2">
      <c r="A354" s="3" t="s">
        <v>582</v>
      </c>
    </row>
    <row r="355" spans="1:1" hidden="1" x14ac:dyDescent="0.2">
      <c r="A355" s="3" t="s">
        <v>584</v>
      </c>
    </row>
    <row r="356" spans="1:1" hidden="1" x14ac:dyDescent="0.2">
      <c r="A356" s="3" t="s">
        <v>586</v>
      </c>
    </row>
    <row r="357" spans="1:1" hidden="1" x14ac:dyDescent="0.2">
      <c r="A357" s="3" t="s">
        <v>588</v>
      </c>
    </row>
    <row r="358" spans="1:1" hidden="1" x14ac:dyDescent="0.2">
      <c r="A358" s="3" t="s">
        <v>590</v>
      </c>
    </row>
    <row r="359" spans="1:1" hidden="1" x14ac:dyDescent="0.2">
      <c r="A359" s="3" t="s">
        <v>591</v>
      </c>
    </row>
    <row r="360" spans="1:1" hidden="1" x14ac:dyDescent="0.2">
      <c r="A360" s="3" t="s">
        <v>592</v>
      </c>
    </row>
    <row r="361" spans="1:1" hidden="1" x14ac:dyDescent="0.2">
      <c r="A361" s="3" t="s">
        <v>593</v>
      </c>
    </row>
    <row r="362" spans="1:1" hidden="1" x14ac:dyDescent="0.2">
      <c r="A362" s="3" t="s">
        <v>594</v>
      </c>
    </row>
    <row r="363" spans="1:1" hidden="1" x14ac:dyDescent="0.2">
      <c r="A363" s="3" t="s">
        <v>595</v>
      </c>
    </row>
    <row r="364" spans="1:1" hidden="1" x14ac:dyDescent="0.2">
      <c r="A364" s="3" t="s">
        <v>597</v>
      </c>
    </row>
    <row r="365" spans="1:1" hidden="1" x14ac:dyDescent="0.2">
      <c r="A365" s="3" t="s">
        <v>599</v>
      </c>
    </row>
    <row r="366" spans="1:1" hidden="1" x14ac:dyDescent="0.2">
      <c r="A366" s="3" t="s">
        <v>601</v>
      </c>
    </row>
    <row r="367" spans="1:1" hidden="1" x14ac:dyDescent="0.2">
      <c r="A367" s="3" t="s">
        <v>603</v>
      </c>
    </row>
    <row r="368" spans="1:1" hidden="1" x14ac:dyDescent="0.2">
      <c r="A368" s="3" t="s">
        <v>605</v>
      </c>
    </row>
    <row r="369" spans="1:1" hidden="1" x14ac:dyDescent="0.2">
      <c r="A369" s="3" t="s">
        <v>607</v>
      </c>
    </row>
    <row r="370" spans="1:1" hidden="1" x14ac:dyDescent="0.2">
      <c r="A370" s="3" t="s">
        <v>609</v>
      </c>
    </row>
    <row r="371" spans="1:1" hidden="1" x14ac:dyDescent="0.2">
      <c r="A371" s="3" t="s">
        <v>611</v>
      </c>
    </row>
    <row r="372" spans="1:1" hidden="1" x14ac:dyDescent="0.2">
      <c r="A372" s="3" t="s">
        <v>612</v>
      </c>
    </row>
    <row r="373" spans="1:1" hidden="1" x14ac:dyDescent="0.2">
      <c r="A373" s="3" t="s">
        <v>613</v>
      </c>
    </row>
    <row r="374" spans="1:1" hidden="1" x14ac:dyDescent="0.2">
      <c r="A374" s="3" t="s">
        <v>614</v>
      </c>
    </row>
    <row r="375" spans="1:1" hidden="1" x14ac:dyDescent="0.2">
      <c r="A375" s="3" t="s">
        <v>615</v>
      </c>
    </row>
    <row r="376" spans="1:1" hidden="1" x14ac:dyDescent="0.2">
      <c r="A376" s="3" t="s">
        <v>616</v>
      </c>
    </row>
    <row r="377" spans="1:1" hidden="1" x14ac:dyDescent="0.2">
      <c r="A377" s="3" t="s">
        <v>617</v>
      </c>
    </row>
    <row r="378" spans="1:1" hidden="1" x14ac:dyDescent="0.2">
      <c r="A378" s="3" t="s">
        <v>618</v>
      </c>
    </row>
    <row r="379" spans="1:1" hidden="1" x14ac:dyDescent="0.2">
      <c r="A379" s="3" t="s">
        <v>619</v>
      </c>
    </row>
    <row r="380" spans="1:1" hidden="1" x14ac:dyDescent="0.2">
      <c r="A380" s="3" t="s">
        <v>621</v>
      </c>
    </row>
    <row r="381" spans="1:1" hidden="1" x14ac:dyDescent="0.2">
      <c r="A381" s="3" t="s">
        <v>623</v>
      </c>
    </row>
    <row r="382" spans="1:1" hidden="1" x14ac:dyDescent="0.2">
      <c r="A382" s="3" t="s">
        <v>624</v>
      </c>
    </row>
    <row r="383" spans="1:1" hidden="1" x14ac:dyDescent="0.2">
      <c r="A383" s="3" t="s">
        <v>625</v>
      </c>
    </row>
    <row r="384" spans="1:1" hidden="1" x14ac:dyDescent="0.2">
      <c r="A384" s="3" t="s">
        <v>626</v>
      </c>
    </row>
    <row r="385" spans="1:1" hidden="1" x14ac:dyDescent="0.2">
      <c r="A385" s="3" t="s">
        <v>627</v>
      </c>
    </row>
    <row r="386" spans="1:1" hidden="1" x14ac:dyDescent="0.2">
      <c r="A386" s="3" t="s">
        <v>629</v>
      </c>
    </row>
    <row r="387" spans="1:1" hidden="1" x14ac:dyDescent="0.2">
      <c r="A387" s="3" t="s">
        <v>631</v>
      </c>
    </row>
    <row r="388" spans="1:1" hidden="1" x14ac:dyDescent="0.2">
      <c r="A388" s="3" t="s">
        <v>633</v>
      </c>
    </row>
    <row r="389" spans="1:1" hidden="1" x14ac:dyDescent="0.2">
      <c r="A389" s="3" t="s">
        <v>635</v>
      </c>
    </row>
    <row r="390" spans="1:1" hidden="1" x14ac:dyDescent="0.2">
      <c r="A390" s="3" t="s">
        <v>637</v>
      </c>
    </row>
    <row r="391" spans="1:1" hidden="1" x14ac:dyDescent="0.2">
      <c r="A391" s="3" t="s">
        <v>639</v>
      </c>
    </row>
    <row r="392" spans="1:1" hidden="1" x14ac:dyDescent="0.2">
      <c r="A392" s="3" t="s">
        <v>641</v>
      </c>
    </row>
    <row r="393" spans="1:1" hidden="1" x14ac:dyDescent="0.2">
      <c r="A393" s="3" t="s">
        <v>643</v>
      </c>
    </row>
    <row r="394" spans="1:1" hidden="1" x14ac:dyDescent="0.2">
      <c r="A394" s="3" t="s">
        <v>645</v>
      </c>
    </row>
    <row r="395" spans="1:1" hidden="1" x14ac:dyDescent="0.2">
      <c r="A395" s="3" t="s">
        <v>647</v>
      </c>
    </row>
    <row r="396" spans="1:1" hidden="1" x14ac:dyDescent="0.2">
      <c r="A396" s="3" t="s">
        <v>649</v>
      </c>
    </row>
    <row r="397" spans="1:1" hidden="1" x14ac:dyDescent="0.2">
      <c r="A397" s="3" t="s">
        <v>651</v>
      </c>
    </row>
    <row r="398" spans="1:1" hidden="1" x14ac:dyDescent="0.2">
      <c r="A398" s="3" t="s">
        <v>653</v>
      </c>
    </row>
    <row r="399" spans="1:1" hidden="1" x14ac:dyDescent="0.2">
      <c r="A399" s="3" t="s">
        <v>655</v>
      </c>
    </row>
    <row r="400" spans="1:1" hidden="1" x14ac:dyDescent="0.2">
      <c r="A400" s="3" t="s">
        <v>657</v>
      </c>
    </row>
    <row r="401" spans="1:1" hidden="1" x14ac:dyDescent="0.2">
      <c r="A401" s="3" t="s">
        <v>659</v>
      </c>
    </row>
    <row r="402" spans="1:1" hidden="1" x14ac:dyDescent="0.2">
      <c r="A402" s="3" t="s">
        <v>661</v>
      </c>
    </row>
    <row r="403" spans="1:1" hidden="1" x14ac:dyDescent="0.2">
      <c r="A403" s="3" t="s">
        <v>663</v>
      </c>
    </row>
    <row r="404" spans="1:1" hidden="1" x14ac:dyDescent="0.2">
      <c r="A404" s="3" t="s">
        <v>665</v>
      </c>
    </row>
    <row r="405" spans="1:1" hidden="1" x14ac:dyDescent="0.2">
      <c r="A405" s="3" t="s">
        <v>667</v>
      </c>
    </row>
    <row r="406" spans="1:1" hidden="1" x14ac:dyDescent="0.2">
      <c r="A406" s="3" t="s">
        <v>669</v>
      </c>
    </row>
    <row r="407" spans="1:1" hidden="1" x14ac:dyDescent="0.2">
      <c r="A407" s="3" t="s">
        <v>671</v>
      </c>
    </row>
    <row r="408" spans="1:1" hidden="1" x14ac:dyDescent="0.2">
      <c r="A408" s="3" t="s">
        <v>673</v>
      </c>
    </row>
    <row r="409" spans="1:1" hidden="1" x14ac:dyDescent="0.2">
      <c r="A409" s="3" t="s">
        <v>675</v>
      </c>
    </row>
    <row r="410" spans="1:1" hidden="1" x14ac:dyDescent="0.2">
      <c r="A410" s="3" t="s">
        <v>677</v>
      </c>
    </row>
    <row r="411" spans="1:1" hidden="1" x14ac:dyDescent="0.2">
      <c r="A411" s="3" t="s">
        <v>679</v>
      </c>
    </row>
    <row r="412" spans="1:1" hidden="1" x14ac:dyDescent="0.2">
      <c r="A412" s="3" t="s">
        <v>681</v>
      </c>
    </row>
    <row r="413" spans="1:1" hidden="1" x14ac:dyDescent="0.2">
      <c r="A413" s="3" t="s">
        <v>683</v>
      </c>
    </row>
    <row r="414" spans="1:1" hidden="1" x14ac:dyDescent="0.2">
      <c r="A414" s="3" t="s">
        <v>685</v>
      </c>
    </row>
    <row r="415" spans="1:1" hidden="1" x14ac:dyDescent="0.2">
      <c r="A415" s="3" t="s">
        <v>687</v>
      </c>
    </row>
    <row r="416" spans="1:1" hidden="1" x14ac:dyDescent="0.2">
      <c r="A416" s="3" t="s">
        <v>689</v>
      </c>
    </row>
    <row r="417" spans="1:1" hidden="1" x14ac:dyDescent="0.2">
      <c r="A417" s="3" t="s">
        <v>691</v>
      </c>
    </row>
    <row r="418" spans="1:1" hidden="1" x14ac:dyDescent="0.2">
      <c r="A418" s="3" t="s">
        <v>693</v>
      </c>
    </row>
    <row r="419" spans="1:1" hidden="1" x14ac:dyDescent="0.2">
      <c r="A419" s="3" t="s">
        <v>695</v>
      </c>
    </row>
    <row r="420" spans="1:1" hidden="1" x14ac:dyDescent="0.2">
      <c r="A420" s="3" t="s">
        <v>697</v>
      </c>
    </row>
    <row r="421" spans="1:1" hidden="1" x14ac:dyDescent="0.2">
      <c r="A421" s="3" t="s">
        <v>699</v>
      </c>
    </row>
    <row r="422" spans="1:1" hidden="1" x14ac:dyDescent="0.2">
      <c r="A422" s="3" t="s">
        <v>700</v>
      </c>
    </row>
    <row r="423" spans="1:1" hidden="1" x14ac:dyDescent="0.2">
      <c r="A423" s="3" t="s">
        <v>701</v>
      </c>
    </row>
    <row r="424" spans="1:1" hidden="1" x14ac:dyDescent="0.2">
      <c r="A424" s="3" t="s">
        <v>702</v>
      </c>
    </row>
    <row r="425" spans="1:1" hidden="1" x14ac:dyDescent="0.2">
      <c r="A425" s="3" t="s">
        <v>703</v>
      </c>
    </row>
    <row r="426" spans="1:1" hidden="1" x14ac:dyDescent="0.2">
      <c r="A426" s="3" t="s">
        <v>704</v>
      </c>
    </row>
    <row r="427" spans="1:1" hidden="1" x14ac:dyDescent="0.2">
      <c r="A427" s="3" t="s">
        <v>705</v>
      </c>
    </row>
    <row r="428" spans="1:1" hidden="1" x14ac:dyDescent="0.2">
      <c r="A428" s="3" t="s">
        <v>706</v>
      </c>
    </row>
    <row r="429" spans="1:1" hidden="1" x14ac:dyDescent="0.2">
      <c r="A429" s="3" t="s">
        <v>707</v>
      </c>
    </row>
    <row r="430" spans="1:1" hidden="1" x14ac:dyDescent="0.2">
      <c r="A430" s="3" t="s">
        <v>708</v>
      </c>
    </row>
    <row r="431" spans="1:1" hidden="1" x14ac:dyDescent="0.2">
      <c r="A431" s="3" t="s">
        <v>709</v>
      </c>
    </row>
    <row r="432" spans="1:1" hidden="1" x14ac:dyDescent="0.2">
      <c r="A432" s="3" t="s">
        <v>710</v>
      </c>
    </row>
    <row r="433" spans="1:1" hidden="1" x14ac:dyDescent="0.2">
      <c r="A433" s="3" t="s">
        <v>711</v>
      </c>
    </row>
    <row r="434" spans="1:1" hidden="1" x14ac:dyDescent="0.2">
      <c r="A434" s="3" t="s">
        <v>712</v>
      </c>
    </row>
    <row r="435" spans="1:1" hidden="1" x14ac:dyDescent="0.2">
      <c r="A435" s="3" t="s">
        <v>713</v>
      </c>
    </row>
    <row r="436" spans="1:1" x14ac:dyDescent="0.2">
      <c r="A436" s="3" t="s">
        <v>714</v>
      </c>
    </row>
    <row r="437" spans="1:1" hidden="1" x14ac:dyDescent="0.2">
      <c r="A437" s="3" t="s">
        <v>715</v>
      </c>
    </row>
    <row r="438" spans="1:1" hidden="1" x14ac:dyDescent="0.2">
      <c r="A438" s="3" t="s">
        <v>716</v>
      </c>
    </row>
    <row r="439" spans="1:1" hidden="1" x14ac:dyDescent="0.2">
      <c r="A439" s="3" t="s">
        <v>717</v>
      </c>
    </row>
    <row r="440" spans="1:1" hidden="1" x14ac:dyDescent="0.2">
      <c r="A440" s="3" t="s">
        <v>718</v>
      </c>
    </row>
    <row r="441" spans="1:1" hidden="1" x14ac:dyDescent="0.2">
      <c r="A441" s="3" t="s">
        <v>719</v>
      </c>
    </row>
    <row r="442" spans="1:1" hidden="1" x14ac:dyDescent="0.2">
      <c r="A442" s="3" t="s">
        <v>720</v>
      </c>
    </row>
    <row r="443" spans="1:1" hidden="1" x14ac:dyDescent="0.2">
      <c r="A443" s="3" t="s">
        <v>721</v>
      </c>
    </row>
    <row r="444" spans="1:1" hidden="1" x14ac:dyDescent="0.2">
      <c r="A444" s="3" t="s">
        <v>722</v>
      </c>
    </row>
    <row r="445" spans="1:1" hidden="1" x14ac:dyDescent="0.2">
      <c r="A445" s="3" t="s">
        <v>723</v>
      </c>
    </row>
    <row r="446" spans="1:1" hidden="1" x14ac:dyDescent="0.2">
      <c r="A446" s="3" t="s">
        <v>724</v>
      </c>
    </row>
    <row r="447" spans="1:1" hidden="1" x14ac:dyDescent="0.2">
      <c r="A447" s="3" t="s">
        <v>725</v>
      </c>
    </row>
    <row r="448" spans="1:1" hidden="1" x14ac:dyDescent="0.2">
      <c r="A448" s="3" t="s">
        <v>726</v>
      </c>
    </row>
    <row r="449" spans="1:1" hidden="1" x14ac:dyDescent="0.2">
      <c r="A449" s="3" t="s">
        <v>727</v>
      </c>
    </row>
    <row r="450" spans="1:1" hidden="1" x14ac:dyDescent="0.2">
      <c r="A450" s="3" t="s">
        <v>728</v>
      </c>
    </row>
    <row r="451" spans="1:1" hidden="1" x14ac:dyDescent="0.2">
      <c r="A451" s="3" t="s">
        <v>729</v>
      </c>
    </row>
    <row r="452" spans="1:1" hidden="1" x14ac:dyDescent="0.2">
      <c r="A452" s="3" t="s">
        <v>730</v>
      </c>
    </row>
    <row r="453" spans="1:1" hidden="1" x14ac:dyDescent="0.2">
      <c r="A453" s="3" t="s">
        <v>731</v>
      </c>
    </row>
    <row r="454" spans="1:1" hidden="1" x14ac:dyDescent="0.2">
      <c r="A454" s="3" t="s">
        <v>764</v>
      </c>
    </row>
    <row r="455" spans="1:1" hidden="1" x14ac:dyDescent="0.2">
      <c r="A455" s="3" t="s">
        <v>765</v>
      </c>
    </row>
    <row r="456" spans="1:1" hidden="1" x14ac:dyDescent="0.2">
      <c r="A456" s="3" t="s">
        <v>766</v>
      </c>
    </row>
    <row r="457" spans="1:1" hidden="1" x14ac:dyDescent="0.2">
      <c r="A457" s="3" t="s">
        <v>767</v>
      </c>
    </row>
    <row r="458" spans="1:1" hidden="1" x14ac:dyDescent="0.2">
      <c r="A458" s="3" t="s">
        <v>768</v>
      </c>
    </row>
    <row r="459" spans="1:1" hidden="1" x14ac:dyDescent="0.2">
      <c r="A459" s="3" t="s">
        <v>769</v>
      </c>
    </row>
    <row r="460" spans="1:1" hidden="1" x14ac:dyDescent="0.2">
      <c r="A460" s="3" t="s">
        <v>770</v>
      </c>
    </row>
    <row r="461" spans="1:1" hidden="1" x14ac:dyDescent="0.2">
      <c r="A461" s="3" t="s">
        <v>771</v>
      </c>
    </row>
    <row r="462" spans="1:1" hidden="1" x14ac:dyDescent="0.2">
      <c r="A462" s="3" t="s">
        <v>772</v>
      </c>
    </row>
    <row r="463" spans="1:1" hidden="1" x14ac:dyDescent="0.2">
      <c r="A463" s="3" t="s">
        <v>773</v>
      </c>
    </row>
    <row r="464" spans="1:1" hidden="1" x14ac:dyDescent="0.2">
      <c r="A464" s="3" t="s">
        <v>774</v>
      </c>
    </row>
    <row r="465" spans="1:1" hidden="1" x14ac:dyDescent="0.2">
      <c r="A465" s="3" t="s">
        <v>775</v>
      </c>
    </row>
    <row r="466" spans="1:1" hidden="1" x14ac:dyDescent="0.2">
      <c r="A466" s="3" t="s">
        <v>776</v>
      </c>
    </row>
    <row r="467" spans="1:1" hidden="1" x14ac:dyDescent="0.2">
      <c r="A467" s="3" t="s">
        <v>777</v>
      </c>
    </row>
    <row r="468" spans="1:1" hidden="1" x14ac:dyDescent="0.2">
      <c r="A468" s="3" t="s">
        <v>778</v>
      </c>
    </row>
    <row r="469" spans="1:1" hidden="1" x14ac:dyDescent="0.2">
      <c r="A469" s="3" t="s">
        <v>779</v>
      </c>
    </row>
    <row r="470" spans="1:1" hidden="1" x14ac:dyDescent="0.2">
      <c r="A470" s="3" t="s">
        <v>780</v>
      </c>
    </row>
    <row r="471" spans="1:1" hidden="1" x14ac:dyDescent="0.2">
      <c r="A471" s="3" t="s">
        <v>781</v>
      </c>
    </row>
    <row r="472" spans="1:1" hidden="1" x14ac:dyDescent="0.2">
      <c r="A472" s="3" t="s">
        <v>782</v>
      </c>
    </row>
    <row r="473" spans="1:1" hidden="1" x14ac:dyDescent="0.2">
      <c r="A473" s="3" t="s">
        <v>783</v>
      </c>
    </row>
  </sheetData>
  <autoFilter ref="A2:A473" xr:uid="{DF112688-FF6A-4248-9220-70299115B286}">
    <filterColumn colId="0">
      <colorFilter dxfId="1"/>
    </filterColumn>
  </autoFilter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Stefan, Richard</dc:creator>
  <cp:lastModifiedBy>Ryan Hatton</cp:lastModifiedBy>
  <dcterms:created xsi:type="dcterms:W3CDTF">2019-05-13T19:14:27Z</dcterms:created>
  <dcterms:modified xsi:type="dcterms:W3CDTF">2022-06-13T17:08:59Z</dcterms:modified>
</cp:coreProperties>
</file>