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drawings/drawing3.xml" ContentType="application/vnd.openxmlformats-officedocument.drawing+xml"/>
  <Override PartName="/xl/embeddings/oleObject5.bin" ContentType="application/vnd.openxmlformats-officedocument.oleObject"/>
  <Override PartName="/xl/embeddings/oleObject6.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I:\Dept\Procurement\02 Acquisitions\Statewide\SW1030-Cable Install and Relocation\2021 Solicitation\Supplier Response\Telco\"/>
    </mc:Choice>
  </mc:AlternateContent>
  <xr:revisionPtr revIDLastSave="0" documentId="8_{59BECCA2-CC7B-4617-9AF1-05FA423C929A}" xr6:coauthVersionLast="45" xr6:coauthVersionMax="45" xr10:uidLastSave="{00000000-0000-0000-0000-000000000000}"/>
  <bookViews>
    <workbookView xWindow="-120" yWindow="-120" windowWidth="29040" windowHeight="15840" xr2:uid="{BB068C52-4590-49A6-93F1-64243B1830EA}"/>
  </bookViews>
  <sheets>
    <sheet name="Inside Plant" sheetId="2" r:id="rId1"/>
    <sheet name="Outside Plant" sheetId="4" r:id="rId2"/>
    <sheet name="Emergency Cost Sheet" sheetId="6" r:id="rId3"/>
    <sheet name="Tower" sheetId="5" r:id="rId4"/>
    <sheet name="Materials" sheetId="3" r:id="rId5"/>
    <sheet name="Inside Plant Scenarios" sheetId="7" r:id="rId6"/>
    <sheet name="Outside Plant Scenarios" sheetId="9" r:id="rId7"/>
  </sheets>
  <definedNames>
    <definedName name="_xlnm.Print_Area" localSheetId="0">'Inside Plant'!$A$1:$G$115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6" i="6" l="1"/>
  <c r="F35" i="6"/>
  <c r="F34" i="6"/>
  <c r="F33" i="6"/>
  <c r="F32" i="6"/>
  <c r="F31" i="6"/>
  <c r="F30" i="6"/>
  <c r="F29" i="6"/>
  <c r="F28" i="6"/>
  <c r="F27" i="6"/>
  <c r="F24" i="6"/>
  <c r="F23" i="6"/>
  <c r="F22" i="6"/>
  <c r="F21" i="6"/>
  <c r="F20" i="6"/>
  <c r="F19" i="6"/>
  <c r="F18" i="6"/>
  <c r="F17" i="6"/>
  <c r="F16" i="6"/>
  <c r="F15" i="6"/>
  <c r="F14" i="6"/>
  <c r="F36" i="4" l="1"/>
  <c r="F35" i="4"/>
  <c r="F34" i="4"/>
  <c r="F33" i="4"/>
  <c r="F32" i="4"/>
  <c r="F31" i="4"/>
  <c r="F30" i="4"/>
  <c r="F29" i="4"/>
  <c r="F28" i="4"/>
  <c r="F27" i="4"/>
  <c r="F24" i="4"/>
  <c r="F23" i="4"/>
  <c r="F22" i="4"/>
  <c r="F21" i="4"/>
  <c r="F20" i="4"/>
  <c r="F19" i="4"/>
  <c r="F18" i="4"/>
  <c r="F17" i="4"/>
  <c r="F16" i="4"/>
  <c r="F15" i="4"/>
  <c r="F14" i="4"/>
</calcChain>
</file>

<file path=xl/sharedStrings.xml><?xml version="1.0" encoding="utf-8"?>
<sst xmlns="http://schemas.openxmlformats.org/spreadsheetml/2006/main" count="1525" uniqueCount="224">
  <si>
    <t xml:space="preserve">Oklahoma SW1030 </t>
  </si>
  <si>
    <t>Pricing Template - Cable Install, Repair, Relocate &amp; Tower Services</t>
  </si>
  <si>
    <t>Travel charges are to be included in regional pricing.</t>
  </si>
  <si>
    <r>
      <rPr>
        <b/>
        <sz val="11"/>
        <rFont val="Arial"/>
        <family val="2"/>
      </rPr>
      <t>Cabling Services (price per pull) Labor and Materials</t>
    </r>
  </si>
  <si>
    <t>Materials</t>
  </si>
  <si>
    <t xml:space="preserve">
Category/Description</t>
  </si>
  <si>
    <r>
      <rPr>
        <b/>
        <sz val="8.5"/>
        <rFont val="Calibri"/>
        <family val="2"/>
      </rPr>
      <t>Manufacturer / Brand</t>
    </r>
  </si>
  <si>
    <r>
      <rPr>
        <b/>
        <sz val="8.5"/>
        <rFont val="Calibri"/>
        <family val="2"/>
      </rPr>
      <t>Product Description</t>
    </r>
  </si>
  <si>
    <r>
      <rPr>
        <b/>
        <sz val="8.5"/>
        <rFont val="Calibri"/>
        <family val="2"/>
      </rPr>
      <t>Manufacturer's Part Number</t>
    </r>
  </si>
  <si>
    <t>Mark Up % from Cost</t>
  </si>
  <si>
    <t>Outside Plant Only  - Labor and Materials</t>
  </si>
  <si>
    <t>Itemized Cost Sheet (Outside Plant 0nly)</t>
  </si>
  <si>
    <t>Unit</t>
  </si>
  <si>
    <t>Placement of one Cable in existing Conduit; 1-3000 LF</t>
  </si>
  <si>
    <t>Linear Foot</t>
  </si>
  <si>
    <t>Setup fee for installation of 2-4 Cables in existing conduit; 1-3000 LF</t>
  </si>
  <si>
    <t>Placement of one Cable in existing Conduit; 3000 - Over LF</t>
  </si>
  <si>
    <t>Setup fee for installation of 2-4 cables in existing conduit; 3000 – Over LF</t>
  </si>
  <si>
    <t>Cable Trenching, 4” wide, 48” ±5% deep, 1-100 LF</t>
  </si>
  <si>
    <t>Cable Trenching, 4” wide, 48” ±5% deep, 100 - over LF</t>
  </si>
  <si>
    <t>Boring, plus 2” conduit, 60” ±10% deep, 1-3000 LF</t>
  </si>
  <si>
    <t>Boring, plus 2” conduit, 60” ±10% deep, 3000 - over LF</t>
  </si>
  <si>
    <t>Boring, plus 1.5” conduit, 60” ±10% deep, 1-3000 LF</t>
  </si>
  <si>
    <t>Boring, plus 1.5” conduit, 60” ±10% deep, 3000 - over LF</t>
  </si>
  <si>
    <t>Each additional Conduit, up to 7</t>
  </si>
  <si>
    <t>Each</t>
  </si>
  <si>
    <t>Boring, plus 4” conduit, 60” ±10% deep, 1-3000 LF</t>
  </si>
  <si>
    <t>Boring, plus 4” conduit, 60” ±10% deep, 3000 - over LF</t>
  </si>
  <si>
    <t>Boring, plus 6” conduit, 60” ±10% deep, 1-3000 LF</t>
  </si>
  <si>
    <t>Boring, plus 6” conduit, 60” ±10% deep, 3000 - over LF</t>
  </si>
  <si>
    <t>Core Drill, (e.g. bldg. walls 0-6” thick)</t>
  </si>
  <si>
    <t>Core Drill, (e.g. Bldg. Walls 7-12” thick)</t>
  </si>
  <si>
    <t>Splice Box, 30”x48”x36”</t>
  </si>
  <si>
    <t>Existing Conduit repair</t>
  </si>
  <si>
    <t>Per Hour</t>
  </si>
  <si>
    <t>Backhoe &amp;  Services (Includes Operator, labor and Transportation)</t>
  </si>
  <si>
    <t>Concrete/Asphalt Street Repair</t>
  </si>
  <si>
    <t>Per Sq Foot</t>
  </si>
  <si>
    <t>4” Thick Concrete Sidewalk Repair</t>
  </si>
  <si>
    <t>Cable Plowing, 48” ± 5% deep, 1-3000 LF</t>
  </si>
  <si>
    <t>Cable Plowing, 48” ± 5% deep, 3001-Over LF</t>
  </si>
  <si>
    <t>Open and Closure/Lump Sum</t>
  </si>
  <si>
    <t>Stnd. Telepn. Type: Copper Wire Splice, 1-100 Splice</t>
  </si>
  <si>
    <t>Stnd. Telepn. Type: Copper Wire Splice, 101-Over Splices</t>
  </si>
  <si>
    <t>Cable Type: Fiber Optic Fusion Splice, 1-24 Splice</t>
  </si>
  <si>
    <t>Cable Type: Fiber Optic Fusion Splice, 25-Over Splices</t>
  </si>
  <si>
    <t>Singlemode Fiber Termination, 1-24 Connectors</t>
  </si>
  <si>
    <t>Singlemode Fiber Termination, 25-Over Connectors</t>
  </si>
  <si>
    <t>Multimode Fiber Termination, 1-24 Connectors</t>
  </si>
  <si>
    <t>Multimode Fiber Termination, 25-Over Connectors</t>
  </si>
  <si>
    <t>Excavation Costs - Labor &amp; Materials</t>
  </si>
  <si>
    <t>HandHoles</t>
  </si>
  <si>
    <t>HandHoles 18"x48"x30"</t>
  </si>
  <si>
    <t>Pullboxes</t>
  </si>
  <si>
    <t>Pullbox - 30"x48"x36" Fiberglass</t>
  </si>
  <si>
    <t>Pullbox - 3'x6'x51"</t>
  </si>
  <si>
    <t>Pullbox - 4'x4'x51"</t>
  </si>
  <si>
    <t>Pullbox - 4'x6'-6"x48"</t>
  </si>
  <si>
    <t>Pullbox - 6'x8'x48"</t>
  </si>
  <si>
    <t>Splice Boxes</t>
  </si>
  <si>
    <t>Splice Box 3'-0"x5-0" ID SB-350-4W-COM</t>
  </si>
  <si>
    <t>Splice Box 3'-0"x5-0" ID SB-350-6W-COM</t>
  </si>
  <si>
    <t>34" DIA. SBC Splice Box</t>
  </si>
  <si>
    <t>50" DIA. SBC Splice Box</t>
  </si>
  <si>
    <t>Basic A Center Window</t>
  </si>
  <si>
    <t>Maintenance Holes</t>
  </si>
  <si>
    <t>Basic A Splayed</t>
  </si>
  <si>
    <t>Per Hour Cost</t>
  </si>
  <si>
    <t>48"DIA. FIBER OPTIC Manhole</t>
  </si>
  <si>
    <t>40" DIA.SBC Fiber Optic Handhole</t>
  </si>
  <si>
    <t>Comm Manhole 4'-0"x4-0" I.D. H-5 - H20  A,J,L,T</t>
  </si>
  <si>
    <t>Comm Manhole 4'-0"x6-0" I.D. H-5 - H20  A,J,L,T</t>
  </si>
  <si>
    <t>Comm Manhole 4'-0"x6-6" I.D. H-5 - H20  A,J,L,T</t>
  </si>
  <si>
    <t>Comm Manhole 5'-0"x5-0" I.D. H-5 - H20  A,J,L,T</t>
  </si>
  <si>
    <t>Comm Manhole 6"-0"x6-0" W I.D   H-5 - H20  A,J,L,T</t>
  </si>
  <si>
    <t>Comm Manhole 6"-0"x8-0"I.D H-5 - H20  A,J,L,T</t>
  </si>
  <si>
    <t>Comm Manhole 6'x8"x84" concrete w/cast ring/cover</t>
  </si>
  <si>
    <t>Pedestals</t>
  </si>
  <si>
    <t>BD3 PED-37 1/4"X25 1/4"X6 3/4"</t>
  </si>
  <si>
    <t>BD5 PED-43 1/2x3 1/14"x10 1/2"</t>
  </si>
  <si>
    <t>BD7 PED-48  33 1/8"x11 3/8"x23"</t>
  </si>
  <si>
    <t>Above Ground Fiber Huts</t>
  </si>
  <si>
    <t>Fiber Hut - 8'x12'x9' concrete w/aggregate</t>
  </si>
  <si>
    <t>Ground Boxes</t>
  </si>
  <si>
    <t>Ground Box 1'-3"x2'-6"x4'-0" I.D.</t>
  </si>
  <si>
    <t>Type 1 Ground Box 2'-0"x3'-0" I.D</t>
  </si>
  <si>
    <t>Type 2 Ground Box 3'-0"x3'-0" I.D</t>
  </si>
  <si>
    <t>Utility Vaults</t>
  </si>
  <si>
    <t>Utility Vaults 3'x6'x51"</t>
  </si>
  <si>
    <t>Utility Vaults 4'x4'x51"</t>
  </si>
  <si>
    <t>Utility Vaults 4'x5'x51"</t>
  </si>
  <si>
    <t>Utility Vaults 4'x6'-6"x48"</t>
  </si>
  <si>
    <t>Utility Vaults 5'x7'x84"</t>
  </si>
  <si>
    <t>Cabinets</t>
  </si>
  <si>
    <t>CAD 4 Environmentally Controlled Cabinets</t>
  </si>
  <si>
    <t>CAD 6 Environmentally Controlled Cabinets</t>
  </si>
  <si>
    <t>CAD 8 Environmentally Controlled Cabinets</t>
  </si>
  <si>
    <t>CAD 12 Environmentally Controlled Cabinets</t>
  </si>
  <si>
    <t>CAD 16 Environmentally Controlled Cabinets</t>
  </si>
  <si>
    <t>UP 900 Environmentally Controlled Cabinets</t>
  </si>
  <si>
    <t>UP1000 Environmentally Controlled Cabinets</t>
  </si>
  <si>
    <t>UP1200 Environmentally Controlled Cabinets</t>
  </si>
  <si>
    <t>UP1246 Environmentally Controlled Cabinets</t>
  </si>
  <si>
    <t>UP1248 Environmentally Controlled Cabinets</t>
  </si>
  <si>
    <t>UP1652 Environmentally Controlled Cabinets</t>
  </si>
  <si>
    <t>Controlled Environment Vaults</t>
  </si>
  <si>
    <t>Controlled Environment Vault 6'x16'</t>
  </si>
  <si>
    <t>Controlled Environment Vault 6' x 24'</t>
  </si>
  <si>
    <t>Note: Specific models and brands have not been identified allowing Suppliers to provide average costs of installation for like or equivalent items and types. Suppliers should provide an average cost of installation with associated components such as Rings &amp; Covers, Grade Rings, Cones and Risers etc. Cost associated with these items will be covered under the material section with a mark-up.</t>
  </si>
  <si>
    <t xml:space="preserve">General Tower Site Maintenance – Hourly Rates </t>
  </si>
  <si>
    <t>Rate Class</t>
  </si>
  <si>
    <t>Rate Classifications</t>
  </si>
  <si>
    <t>Rate Class 1</t>
  </si>
  <si>
    <t>Maintenance work from ground level to 8 feet above ground level – ground level maintenance</t>
  </si>
  <si>
    <t>Rate Class 2</t>
  </si>
  <si>
    <t>Maintenance work from eight feet above ground level and higher – high tower maintenance</t>
  </si>
  <si>
    <t>Rate Class 3</t>
  </si>
  <si>
    <t>Maintenance that cannot be performed during the regular work week (Monday thru Friday, 8:00 A.M. to 5:00 P.M.) – emergency maintenance</t>
  </si>
  <si>
    <t>0-10 Pulls</t>
  </si>
  <si>
    <t>0-150 feet</t>
  </si>
  <si>
    <t>151 300 feet</t>
  </si>
  <si>
    <t>South Central Region</t>
  </si>
  <si>
    <t>Northeast Region</t>
  </si>
  <si>
    <t>North Central Region</t>
  </si>
  <si>
    <t>Northwest Region</t>
  </si>
  <si>
    <t>Southwest Region</t>
  </si>
  <si>
    <t>Southeast Region</t>
  </si>
  <si>
    <t>11-50 Pulls</t>
  </si>
  <si>
    <t>51-100 Pulls</t>
  </si>
  <si>
    <t>Cabling Services (price per pull) Labor Only</t>
  </si>
  <si>
    <t>Cat 6 cable - installed, terminated, tested and labeled including wall plate, jack and certification report.</t>
  </si>
  <si>
    <t>101-200 Pulls</t>
  </si>
  <si>
    <t>Over 200 Pulls</t>
  </si>
  <si>
    <t>Cat 6A cable - installed, terminated, tested and labeled including wall plate, jack and certification report.</t>
  </si>
  <si>
    <t>Fiber Optic Cable - installed, terminated, tested and labeled including wall plate, jack and certification report. 2 Strand maximum</t>
  </si>
  <si>
    <t>Coax Cable for Video Distribution (CATV, CCTV (surveillance), satellite (DSS, VSAT)) - installed, terminated, tested and labeled including wall plate, jack and certification report.</t>
  </si>
  <si>
    <t>Cabling Technical Support - Standard</t>
  </si>
  <si>
    <t>Cabling Technical Support - Non Standard</t>
  </si>
  <si>
    <t>Cabling Project Manager - Standard</t>
  </si>
  <si>
    <t>Cabling Design Support - Non Standard</t>
  </si>
  <si>
    <t>Cable Removal - Standard</t>
  </si>
  <si>
    <t>General Labor - Standard</t>
  </si>
  <si>
    <t>General Labor - Non Standard</t>
  </si>
  <si>
    <t>Cabling Services Only - NTE per hour rates</t>
  </si>
  <si>
    <t>Additional</t>
  </si>
  <si>
    <t>Wire Management</t>
  </si>
  <si>
    <t>Patch Panels</t>
  </si>
  <si>
    <t>Fiber Boxes</t>
  </si>
  <si>
    <t>Patch Cords</t>
  </si>
  <si>
    <t>Wall/Face Plates &amp; Surface Mounts</t>
  </si>
  <si>
    <t>Connectors</t>
  </si>
  <si>
    <t>Cable</t>
  </si>
  <si>
    <t>Add rows as necessary</t>
  </si>
  <si>
    <t>Digging Per Hour Cost/Installation Per Unit</t>
  </si>
  <si>
    <t>Basic A w/Height Ext..</t>
  </si>
  <si>
    <t>Per Hour Cost/Installation Per Unit</t>
  </si>
  <si>
    <t xml:space="preserve">Emergency Cost Sheet </t>
  </si>
  <si>
    <t>Multiple Manufacturers and Brands</t>
  </si>
  <si>
    <t>Cost plus 10%-20%</t>
  </si>
  <si>
    <t>All tower related materials, coax, equipment, electronics, radios, antennas, microwaves, grounding, etc.</t>
  </si>
  <si>
    <t>$378 Labor + Materials at Cost Plus 20%</t>
  </si>
  <si>
    <t>$568 Labor + Materials at Cost Plus 20%</t>
  </si>
  <si>
    <t>$45 Labor + Materials at Cost Plus 20%</t>
  </si>
  <si>
    <t>$67.5 Labor + Materials at Cost Plus 20%</t>
  </si>
  <si>
    <t>$42.77 Labor + Materials at Cost Plus 20%</t>
  </si>
  <si>
    <t>$64.16 Labor + Materials at Cost Plus 20%</t>
  </si>
  <si>
    <t>$378/hr Labor + $1220 Installation + Materials at Cost Plus 20%</t>
  </si>
  <si>
    <t>$568/hr Labor + $1220 Installation + Materials at Cost Plus 20%</t>
  </si>
  <si>
    <t>$378/hr Labor + $915 Installation + Materials at Cost Plus 20%</t>
  </si>
  <si>
    <t>$568/hr Labor + $1373 Installation + Materials at Cost Plus 20%</t>
  </si>
  <si>
    <t>$567/hr Labor + $1830 Installation + Materials at Cost Plus 20%</t>
  </si>
  <si>
    <t>$567/hr Labor + $1220 Installation + Materials at Cost Plus 20%</t>
  </si>
  <si>
    <t>$378/hr Labor + $1525 Installation + Materials at Cost Plus 20%</t>
  </si>
  <si>
    <t>$378/hr Labor + $1830 Installation + Materials at Cost Plus 20%</t>
  </si>
  <si>
    <t>$567/hr Labor + $2287.50 Installation + Materials at Cost Plus 20%</t>
  </si>
  <si>
    <t>$567/hr Labor + $2745 Installation + Materials at Cost Plus 20%</t>
  </si>
  <si>
    <t>$245/hr Labor + $245 Installation + Materials at Cost Plus 20%</t>
  </si>
  <si>
    <t>$367.50/hr Labor + $367.50 Installation + Materials at Cost Plus 20%</t>
  </si>
  <si>
    <t>$600/hr Labor  (8 hr min) + Materials at Cost Plus 20%</t>
  </si>
  <si>
    <t>$900/hr Labor  (8 hr min) + Materials at Cost Plus 20%</t>
  </si>
  <si>
    <t>$378/hr Labor + $378 Installation + Materials at Cost Plus 20%</t>
  </si>
  <si>
    <t>$567/hr Labor + $567 Installation + Materials at Cost Plus 20%</t>
  </si>
  <si>
    <t>$378/hr Labor + $5000 Installation + Materials at Cost Plus 20%</t>
  </si>
  <si>
    <t>$567/hr Labor + $7500 Installation + Materials at Cost Plus 20%</t>
  </si>
  <si>
    <t>Various</t>
  </si>
  <si>
    <t>Cost Plus 20%</t>
  </si>
  <si>
    <t>$2.25/ft Labor + Materials at Cost Plus 20%</t>
  </si>
  <si>
    <t>$2.70/ft Labor + Materials at Cost Plus 20%</t>
  </si>
  <si>
    <t>$1.50/ft Labor + Materials at Cost Plus 20%</t>
  </si>
  <si>
    <t>$1.80/ft Labor + Materials at Cost Plus 20%</t>
  </si>
  <si>
    <t>$4.27/ft Labor + Materials at Cost Plus 20%</t>
  </si>
  <si>
    <t>$5.55/ft Labor + Materials at Cost Plus 20%</t>
  </si>
  <si>
    <t>$3.72/ft Labor + Materials at Cost Plus 20%</t>
  </si>
  <si>
    <t>$4.84/ft Labor + Materials at Cost Plus 20%</t>
  </si>
  <si>
    <t>$3.38/ft Labor + Materials at Cost Plus 20%</t>
  </si>
  <si>
    <t>$6.41/ft Labor + Materials at Cost Plus 20%</t>
  </si>
  <si>
    <t>$8.33/ft Labor + Materials at Cost Plus 20%</t>
  </si>
  <si>
    <t>$7.26/ft Labor + Materials at Cost Plus 20%</t>
  </si>
  <si>
    <t>$5.58/ft Labor + Materials at Cost Plus 20%</t>
  </si>
  <si>
    <t>$852 Labor + Materials at Cost Plus 20%</t>
  </si>
  <si>
    <t>$567 Labor + Materials at Cost Plus 20%</t>
  </si>
  <si>
    <t>$67.50 Labor + Materials at Cost Plus 20%</t>
  </si>
  <si>
    <t>$101.00 Labor + Materials at Cost Plus 20%</t>
  </si>
  <si>
    <t>$64.00 Labor + Materials at Cost Plus 20%</t>
  </si>
  <si>
    <t>$96.24 Labor + Materials at Cost Plus 20%</t>
  </si>
  <si>
    <t>$378/hr Labor + Materials at Cost Plus 20%</t>
  </si>
  <si>
    <t>$568/hr Labor + Materials at Cost Plus 20%</t>
  </si>
  <si>
    <t>$567/hr Labor + Materials at Cost Plus 20%</t>
  </si>
  <si>
    <t>$852/hr Labor + Materials at Cost Plus 20%</t>
  </si>
  <si>
    <t>$834/hr Labor + $2745 Installation + Materials at Cost Plus 20%</t>
  </si>
  <si>
    <t>$567/hr Labor + $1372.50 Installation + Materials at Cost Plus 20%</t>
  </si>
  <si>
    <t>$852/hr Labor + $2059.50 Installation + Materials at Cost Plus 20%</t>
  </si>
  <si>
    <t>$850.50/hr Labor + $1830 Installation + Materials at Cost Plus 20%</t>
  </si>
  <si>
    <t>$850.50/hr Labor + $2745 Installation + Materials at Cost Plus 20%</t>
  </si>
  <si>
    <t>$850.50/hr Labor + $3431.25 Installation + Materials at Cost Plus 20%</t>
  </si>
  <si>
    <t>$850.50/hr Labor + $4117.50 Installation + Materials at Cost Plus 20%</t>
  </si>
  <si>
    <t>$551.25/hr Labor + $551.25 Installation + Materials at Cost Plus 20%</t>
  </si>
  <si>
    <t>$1350/hr Labor  (8 hr min) + Materials at Cost Plus 20%</t>
  </si>
  <si>
    <t>$850.50/hr Labor + $850.50 Installation + Materials at Cost Plus 20%</t>
  </si>
  <si>
    <t>$850.50/hr Labor + $11,250 Installation + Materials at Cost Plus 20%</t>
  </si>
  <si>
    <t>As specified</t>
  </si>
  <si>
    <t>$212.70 + Materials at Cost Plus 20%</t>
  </si>
  <si>
    <t>$273.47 + Materials at Cost Plus 20%</t>
  </si>
  <si>
    <t>$881.16 + Materials at Cost Plus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</si>
</sst>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8" formatCode="&quot;$&quot;#,##0.00_);[Red]\(&quot;$&quot;#,##0.00\)"/>
    <numFmt numFmtId="164" formatCode="\$\ 0.00"/>
    <numFmt numFmtId="165" formatCode="\$0.00"/>
    <numFmt numFmtId="166" formatCode="&quot;$&quot;#,##0.00"/>
  </numFmts>
  <fonts count="17" x14ac:knownFonts="1">
    <font>
      <sz val="11"/>
      <color theme="1"/>
      <name val="Calibri"/>
      <family val="2"/>
      <scheme val="minor"/>
    </font>
    <font>
      <b/>
      <sz val="11"/>
      <color theme="1"/>
      <name val="Calibri"/>
      <family val="2"/>
      <scheme val="minor"/>
    </font>
    <font>
      <b/>
      <sz val="11"/>
      <name val="Arial"/>
      <family val="2"/>
    </font>
    <font>
      <b/>
      <sz val="11"/>
      <name val="Arial"/>
      <family val="2"/>
    </font>
    <font>
      <sz val="9"/>
      <color rgb="FF000000"/>
      <name val="Arial"/>
      <family val="2"/>
    </font>
    <font>
      <sz val="10"/>
      <name val="Arial"/>
      <family val="2"/>
    </font>
    <font>
      <sz val="10"/>
      <name val="Arial"/>
      <family val="2"/>
    </font>
    <font>
      <sz val="10"/>
      <color rgb="FF000000"/>
      <name val="Arial"/>
      <family val="2"/>
    </font>
    <font>
      <b/>
      <sz val="8.5"/>
      <name val="Calibri"/>
      <family val="2"/>
    </font>
    <font>
      <b/>
      <sz val="8.5"/>
      <name val="Calibri"/>
      <family val="2"/>
    </font>
    <font>
      <sz val="7"/>
      <name val="Arial"/>
      <family val="2"/>
    </font>
    <font>
      <sz val="7"/>
      <color rgb="FF000000"/>
      <name val="Arial"/>
      <family val="2"/>
    </font>
    <font>
      <b/>
      <sz val="11"/>
      <color theme="1"/>
      <name val="Arial"/>
      <family val="2"/>
    </font>
    <font>
      <sz val="11"/>
      <color theme="1"/>
      <name val="Arial"/>
      <family val="2"/>
    </font>
    <font>
      <b/>
      <sz val="9.5"/>
      <color theme="1"/>
      <name val="Arial"/>
      <family val="2"/>
    </font>
    <font>
      <b/>
      <sz val="11"/>
      <name val="Calibri"/>
      <family val="2"/>
      <scheme val="minor"/>
    </font>
    <font>
      <sz val="11"/>
      <color rgb="FFFF0000"/>
      <name val="Calibri"/>
      <family val="2"/>
      <scheme val="minor"/>
    </font>
  </fonts>
  <fills count="7">
    <fill>
      <patternFill patternType="none"/>
    </fill>
    <fill>
      <patternFill patternType="gray125"/>
    </fill>
    <fill>
      <patternFill patternType="solid">
        <fgColor rgb="FFF2F2F2"/>
      </patternFill>
    </fill>
    <fill>
      <patternFill patternType="solid">
        <fgColor rgb="FFC0C0C0"/>
      </patternFill>
    </fill>
    <fill>
      <patternFill patternType="solid">
        <fgColor rgb="FFBFBFBF"/>
      </patternFill>
    </fill>
    <fill>
      <patternFill patternType="solid">
        <fgColor theme="6" tint="0.79998168889431442"/>
        <bgColor indexed="64"/>
      </patternFill>
    </fill>
    <fill>
      <patternFill patternType="solid">
        <fgColor theme="2" tint="-9.9978637043366805E-2"/>
        <bgColor indexed="64"/>
      </patternFill>
    </fill>
  </fills>
  <borders count="3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rgb="FF000000"/>
      </left>
      <right style="thin">
        <color rgb="FF000000"/>
      </right>
      <top/>
      <bottom/>
      <diagonal/>
    </border>
    <border>
      <left/>
      <right style="thin">
        <color indexed="64"/>
      </right>
      <top style="medium">
        <color rgb="FF000000"/>
      </top>
      <bottom style="medium">
        <color rgb="FF000000"/>
      </bottom>
      <diagonal/>
    </border>
    <border>
      <left/>
      <right style="thin">
        <color indexed="64"/>
      </right>
      <top/>
      <bottom style="medium">
        <color rgb="FF000000"/>
      </bottom>
      <diagonal/>
    </border>
    <border>
      <left/>
      <right/>
      <top/>
      <bottom style="medium">
        <color indexed="64"/>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133">
    <xf numFmtId="0" fontId="0" fillId="0" borderId="0" xfId="0"/>
    <xf numFmtId="0" fontId="0" fillId="0" borderId="0" xfId="0" applyAlignment="1">
      <alignment horizontal="left" wrapText="1"/>
    </xf>
    <xf numFmtId="0" fontId="8" fillId="5" borderId="10" xfId="0" applyFont="1" applyFill="1" applyBorder="1" applyAlignment="1">
      <alignment horizontal="center" wrapText="1"/>
    </xf>
    <xf numFmtId="0" fontId="0" fillId="0" borderId="0" xfId="0" applyAlignment="1">
      <alignment horizontal="left" vertical="top"/>
    </xf>
    <xf numFmtId="0" fontId="13" fillId="0" borderId="11" xfId="0" applyFont="1" applyBorder="1" applyAlignment="1">
      <alignment vertical="center" wrapText="1"/>
    </xf>
    <xf numFmtId="0" fontId="13" fillId="0" borderId="0" xfId="0" applyFont="1"/>
    <xf numFmtId="0" fontId="13" fillId="0" borderId="14" xfId="0" applyFont="1"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8" xfId="0" applyBorder="1" applyAlignment="1">
      <alignment vertical="top" wrapText="1"/>
    </xf>
    <xf numFmtId="0" fontId="0" fillId="0" borderId="6" xfId="0" applyBorder="1" applyAlignment="1">
      <alignment vertical="top" wrapText="1"/>
    </xf>
    <xf numFmtId="0" fontId="0" fillId="3" borderId="6" xfId="0" applyFill="1" applyBorder="1" applyAlignment="1">
      <alignment horizontal="left" wrapText="1"/>
    </xf>
    <xf numFmtId="0" fontId="0" fillId="3" borderId="7" xfId="0" applyFill="1" applyBorder="1" applyAlignment="1">
      <alignment horizontal="left" wrapText="1"/>
    </xf>
    <xf numFmtId="164" fontId="4" fillId="0" borderId="1" xfId="0" applyNumberFormat="1" applyFont="1" applyBorder="1" applyAlignment="1">
      <alignment horizontal="right" vertical="top" shrinkToFit="1"/>
    </xf>
    <xf numFmtId="164" fontId="4" fillId="0" borderId="1" xfId="0" applyNumberFormat="1" applyFont="1" applyBorder="1" applyAlignment="1">
      <alignment horizontal="left" vertical="top" indent="3" shrinkToFit="1"/>
    </xf>
    <xf numFmtId="0" fontId="0" fillId="3" borderId="1" xfId="0" applyFill="1" applyBorder="1" applyAlignment="1">
      <alignment horizontal="left" wrapText="1"/>
    </xf>
    <xf numFmtId="0" fontId="0" fillId="3" borderId="2" xfId="0" applyFill="1" applyBorder="1" applyAlignment="1">
      <alignment horizontal="left" wrapText="1"/>
    </xf>
    <xf numFmtId="0" fontId="0" fillId="3" borderId="3" xfId="0" applyFill="1" applyBorder="1" applyAlignment="1">
      <alignment horizontal="left" wrapText="1"/>
    </xf>
    <xf numFmtId="0" fontId="0" fillId="4" borderId="1" xfId="0" applyFill="1" applyBorder="1" applyAlignment="1">
      <alignment horizontal="left" wrapText="1"/>
    </xf>
    <xf numFmtId="0" fontId="0" fillId="4" borderId="2" xfId="0" applyFill="1" applyBorder="1" applyAlignment="1">
      <alignment horizontal="left" wrapText="1"/>
    </xf>
    <xf numFmtId="0" fontId="0" fillId="4" borderId="3" xfId="0" applyFill="1" applyBorder="1" applyAlignment="1">
      <alignment horizontal="left" wrapText="1"/>
    </xf>
    <xf numFmtId="0" fontId="0" fillId="4" borderId="6" xfId="0" applyFill="1" applyBorder="1" applyAlignment="1">
      <alignment horizontal="left" wrapText="1"/>
    </xf>
    <xf numFmtId="0" fontId="0" fillId="4" borderId="7" xfId="0" applyFill="1" applyBorder="1" applyAlignment="1">
      <alignment horizontal="left" wrapText="1"/>
    </xf>
    <xf numFmtId="0" fontId="5" fillId="0" borderId="1" xfId="0" applyFont="1" applyBorder="1" applyAlignment="1">
      <alignment horizontal="left" vertical="top" wrapText="1"/>
    </xf>
    <xf numFmtId="0" fontId="5" fillId="0" borderId="5" xfId="0" applyFont="1" applyBorder="1" applyAlignment="1">
      <alignment horizontal="left" vertical="top" wrapText="1"/>
    </xf>
    <xf numFmtId="0" fontId="5" fillId="0" borderId="0" xfId="0" applyFont="1" applyAlignment="1">
      <alignment horizontal="left" vertical="top" wrapText="1"/>
    </xf>
    <xf numFmtId="0" fontId="0" fillId="2" borderId="2" xfId="0" applyFill="1" applyBorder="1" applyAlignment="1">
      <alignment horizontal="left" wrapText="1"/>
    </xf>
    <xf numFmtId="0" fontId="0" fillId="0" borderId="1" xfId="0" applyBorder="1" applyAlignment="1">
      <alignment horizontal="left" wrapText="1"/>
    </xf>
    <xf numFmtId="0" fontId="12" fillId="5" borderId="0" xfId="0" applyFont="1" applyFill="1" applyAlignment="1">
      <alignment horizontal="center"/>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5" xfId="0" applyFont="1" applyBorder="1" applyAlignment="1">
      <alignment horizontal="center" vertical="center" wrapText="1"/>
    </xf>
    <xf numFmtId="0" fontId="13" fillId="0" borderId="12" xfId="0" applyFont="1" applyBorder="1" applyAlignment="1">
      <alignment horizontal="center" vertical="center" wrapText="1"/>
    </xf>
    <xf numFmtId="0" fontId="1" fillId="3" borderId="27" xfId="0" applyFont="1" applyFill="1" applyBorder="1" applyAlignment="1">
      <alignment horizontal="center" vertical="top" wrapText="1"/>
    </xf>
    <xf numFmtId="0" fontId="2" fillId="3" borderId="1" xfId="0" applyFont="1" applyFill="1" applyBorder="1" applyAlignment="1">
      <alignment horizontal="center" vertical="top" wrapText="1"/>
    </xf>
    <xf numFmtId="0" fontId="1" fillId="0" borderId="0" xfId="0" applyFont="1"/>
    <xf numFmtId="0" fontId="3" fillId="4" borderId="4" xfId="0" applyFont="1" applyFill="1" applyBorder="1" applyAlignment="1">
      <alignment horizontal="center" vertical="top" wrapText="1"/>
    </xf>
    <xf numFmtId="0" fontId="3" fillId="4" borderId="4" xfId="0" applyFont="1" applyFill="1" applyBorder="1" applyAlignment="1">
      <alignment horizontal="left" vertical="center" wrapText="1"/>
    </xf>
    <xf numFmtId="0" fontId="3" fillId="4" borderId="4" xfId="0" applyFont="1" applyFill="1" applyBorder="1" applyAlignment="1">
      <alignment horizontal="left" vertical="top" wrapText="1"/>
    </xf>
    <xf numFmtId="165" fontId="7" fillId="0" borderId="0" xfId="0" applyNumberFormat="1" applyFont="1" applyBorder="1" applyAlignment="1">
      <alignment horizontal="center" vertical="top" shrinkToFit="1"/>
    </xf>
    <xf numFmtId="0" fontId="5" fillId="0" borderId="27" xfId="0" applyFont="1" applyBorder="1" applyAlignment="1">
      <alignment horizontal="left" vertical="top" wrapText="1"/>
    </xf>
    <xf numFmtId="0" fontId="3" fillId="4" borderId="7" xfId="0" applyFont="1" applyFill="1" applyBorder="1" applyAlignment="1">
      <alignment horizontal="center" vertical="top" wrapText="1"/>
    </xf>
    <xf numFmtId="0" fontId="3" fillId="3" borderId="8" xfId="0" applyFont="1" applyFill="1" applyBorder="1" applyAlignment="1">
      <alignment horizontal="center" wrapText="1"/>
    </xf>
    <xf numFmtId="0" fontId="0" fillId="0" borderId="1" xfId="0" applyBorder="1" applyAlignment="1">
      <alignment horizontal="left" vertical="center" wrapText="1"/>
    </xf>
    <xf numFmtId="0" fontId="9" fillId="5" borderId="8" xfId="0" applyFont="1" applyFill="1" applyBorder="1" applyAlignment="1">
      <alignment horizontal="center" wrapText="1"/>
    </xf>
    <xf numFmtId="0" fontId="8" fillId="5" borderId="29" xfId="0" applyFont="1" applyFill="1" applyBorder="1" applyAlignment="1">
      <alignment horizontal="center" wrapText="1"/>
    </xf>
    <xf numFmtId="0" fontId="0" fillId="2" borderId="27" xfId="0" applyFill="1" applyBorder="1" applyAlignment="1">
      <alignment horizontal="left" wrapText="1"/>
    </xf>
    <xf numFmtId="0" fontId="10" fillId="0" borderId="27" xfId="0" applyFont="1" applyBorder="1" applyAlignment="1">
      <alignment horizontal="center" vertical="top" wrapText="1"/>
    </xf>
    <xf numFmtId="10" fontId="11" fillId="0" borderId="27" xfId="0" applyNumberFormat="1" applyFont="1" applyBorder="1" applyAlignment="1">
      <alignment horizontal="center" vertical="top" shrinkToFit="1"/>
    </xf>
    <xf numFmtId="0" fontId="0" fillId="0" borderId="27" xfId="0" applyBorder="1"/>
    <xf numFmtId="0" fontId="10" fillId="0" borderId="27" xfId="0" applyFont="1" applyBorder="1" applyAlignment="1">
      <alignment horizontal="left" vertical="top" wrapText="1"/>
    </xf>
    <xf numFmtId="0" fontId="1" fillId="3" borderId="27" xfId="0" applyFont="1" applyFill="1" applyBorder="1" applyAlignment="1">
      <alignment horizontal="center" vertical="center" wrapText="1"/>
    </xf>
    <xf numFmtId="0" fontId="13" fillId="0" borderId="20" xfId="0" applyFont="1" applyBorder="1" applyAlignment="1">
      <alignment vertical="center" wrapText="1"/>
    </xf>
    <xf numFmtId="0" fontId="12" fillId="0" borderId="20" xfId="0" applyFont="1" applyBorder="1" applyAlignment="1">
      <alignment vertical="center" wrapText="1"/>
    </xf>
    <xf numFmtId="0" fontId="0" fillId="6" borderId="0" xfId="0" applyFill="1"/>
    <xf numFmtId="0" fontId="13" fillId="6" borderId="12" xfId="0" applyFont="1" applyFill="1" applyBorder="1" applyAlignment="1">
      <alignment horizontal="center" vertical="center" wrapText="1"/>
    </xf>
    <xf numFmtId="0" fontId="12" fillId="6" borderId="15" xfId="0" applyFont="1" applyFill="1" applyBorder="1" applyAlignment="1">
      <alignment vertical="center" wrapText="1"/>
    </xf>
    <xf numFmtId="0" fontId="12" fillId="6" borderId="18" xfId="0" applyFont="1" applyFill="1" applyBorder="1" applyAlignment="1">
      <alignment vertical="center" wrapText="1"/>
    </xf>
    <xf numFmtId="0" fontId="12" fillId="6" borderId="16" xfId="0" applyFont="1" applyFill="1" applyBorder="1" applyAlignment="1">
      <alignment vertical="center" wrapText="1"/>
    </xf>
    <xf numFmtId="0" fontId="12" fillId="6" borderId="23" xfId="0" applyFont="1" applyFill="1" applyBorder="1" applyAlignment="1">
      <alignment vertical="center" wrapText="1"/>
    </xf>
    <xf numFmtId="0" fontId="0" fillId="0" borderId="32" xfId="0" applyBorder="1" applyAlignment="1">
      <alignment vertical="center" wrapText="1"/>
    </xf>
    <xf numFmtId="8" fontId="0" fillId="0" borderId="27" xfId="0" applyNumberFormat="1" applyBorder="1"/>
    <xf numFmtId="166" fontId="5" fillId="0" borderId="27" xfId="0" applyNumberFormat="1" applyFont="1" applyBorder="1" applyAlignment="1">
      <alignment vertical="top" wrapText="1"/>
    </xf>
    <xf numFmtId="166" fontId="6" fillId="0" borderId="27" xfId="0" applyNumberFormat="1" applyFont="1" applyBorder="1" applyAlignment="1">
      <alignment vertical="top" wrapText="1"/>
    </xf>
    <xf numFmtId="166" fontId="7" fillId="0" borderId="27" xfId="0" applyNumberFormat="1" applyFont="1" applyBorder="1" applyAlignment="1">
      <alignment vertical="top" wrapText="1" shrinkToFit="1"/>
    </xf>
    <xf numFmtId="0" fontId="12" fillId="0" borderId="33" xfId="0" applyFont="1" applyFill="1" applyBorder="1" applyAlignment="1">
      <alignment vertical="center" wrapText="1"/>
    </xf>
    <xf numFmtId="0" fontId="12" fillId="0" borderId="34" xfId="0" applyFont="1" applyFill="1" applyBorder="1" applyAlignment="1">
      <alignment vertical="center" wrapText="1"/>
    </xf>
    <xf numFmtId="2" fontId="0" fillId="0" borderId="0" xfId="0" applyNumberFormat="1"/>
    <xf numFmtId="6" fontId="12" fillId="0" borderId="33" xfId="0" applyNumberFormat="1" applyFont="1" applyFill="1" applyBorder="1" applyAlignment="1">
      <alignment vertical="center" wrapText="1"/>
    </xf>
    <xf numFmtId="6" fontId="12" fillId="0" borderId="34" xfId="0" applyNumberFormat="1" applyFont="1" applyFill="1" applyBorder="1" applyAlignment="1">
      <alignment vertical="center" wrapText="1"/>
    </xf>
    <xf numFmtId="0" fontId="16" fillId="0" borderId="0" xfId="0" applyFont="1"/>
    <xf numFmtId="0" fontId="12" fillId="0" borderId="0" xfId="0" applyFont="1" applyFill="1" applyBorder="1" applyAlignment="1">
      <alignment vertical="center" wrapText="1"/>
    </xf>
    <xf numFmtId="8" fontId="13" fillId="0" borderId="27" xfId="0" applyNumberFormat="1" applyFont="1" applyBorder="1" applyAlignment="1">
      <alignment vertical="center" wrapText="1"/>
    </xf>
    <xf numFmtId="0" fontId="13" fillId="6" borderId="15" xfId="0" applyFont="1" applyFill="1" applyBorder="1" applyAlignment="1">
      <alignment vertical="center" wrapText="1"/>
    </xf>
    <xf numFmtId="0" fontId="13" fillId="6" borderId="19" xfId="0" applyFont="1" applyFill="1" applyBorder="1" applyAlignment="1">
      <alignment vertical="center" wrapText="1"/>
    </xf>
    <xf numFmtId="0" fontId="13" fillId="6" borderId="18" xfId="0" applyFont="1" applyFill="1" applyBorder="1" applyAlignment="1">
      <alignment vertical="center" wrapText="1"/>
    </xf>
    <xf numFmtId="0" fontId="13" fillId="6" borderId="16" xfId="0" applyFont="1" applyFill="1" applyBorder="1" applyAlignment="1">
      <alignment vertical="center" wrapText="1"/>
    </xf>
    <xf numFmtId="0" fontId="13" fillId="6" borderId="23" xfId="0" applyFont="1" applyFill="1" applyBorder="1" applyAlignment="1">
      <alignment vertical="center" wrapText="1"/>
    </xf>
    <xf numFmtId="0" fontId="13" fillId="6" borderId="13" xfId="0" applyFont="1" applyFill="1" applyBorder="1" applyAlignment="1">
      <alignment vertical="center" wrapText="1"/>
    </xf>
    <xf numFmtId="0" fontId="0" fillId="3" borderId="27" xfId="0" applyFont="1" applyFill="1" applyBorder="1" applyAlignment="1">
      <alignment horizontal="center" vertical="center" wrapText="1"/>
    </xf>
    <xf numFmtId="0" fontId="13" fillId="0" borderId="9" xfId="0" applyFont="1" applyBorder="1" applyAlignment="1">
      <alignment vertical="center" wrapText="1"/>
    </xf>
    <xf numFmtId="0" fontId="0" fillId="6" borderId="0" xfId="0" applyFont="1" applyFill="1"/>
    <xf numFmtId="6" fontId="0" fillId="0" borderId="27" xfId="0" applyNumberFormat="1" applyFont="1" applyBorder="1" applyAlignment="1">
      <alignment wrapText="1"/>
    </xf>
    <xf numFmtId="0" fontId="13" fillId="0" borderId="27" xfId="0" applyFont="1" applyBorder="1" applyAlignment="1">
      <alignment vertical="center" wrapText="1"/>
    </xf>
    <xf numFmtId="166" fontId="13" fillId="0" borderId="27" xfId="0" applyNumberFormat="1" applyFont="1" applyBorder="1" applyAlignment="1">
      <alignment vertical="center" wrapText="1"/>
    </xf>
    <xf numFmtId="6" fontId="13" fillId="0" borderId="27" xfId="0" applyNumberFormat="1" applyFont="1" applyBorder="1" applyAlignment="1">
      <alignment vertical="center" wrapText="1"/>
    </xf>
    <xf numFmtId="166" fontId="13" fillId="0" borderId="34" xfId="0" applyNumberFormat="1" applyFont="1" applyFill="1" applyBorder="1" applyAlignment="1">
      <alignment vertical="center" wrapText="1"/>
    </xf>
    <xf numFmtId="0" fontId="0" fillId="0" borderId="0" xfId="0" applyAlignment="1"/>
    <xf numFmtId="164" fontId="4" fillId="0" borderId="1" xfId="0" applyNumberFormat="1" applyFont="1" applyBorder="1" applyAlignment="1">
      <alignment horizontal="right" vertical="top" wrapText="1"/>
    </xf>
    <xf numFmtId="164" fontId="4" fillId="0" borderId="1" xfId="0" applyNumberFormat="1" applyFont="1" applyBorder="1" applyAlignment="1">
      <alignment horizontal="right" vertical="top" wrapText="1" shrinkToFit="1"/>
    </xf>
    <xf numFmtId="0" fontId="3" fillId="3" borderId="8" xfId="0" applyFont="1" applyFill="1" applyBorder="1" applyAlignment="1">
      <alignment horizontal="center" vertical="top"/>
    </xf>
    <xf numFmtId="0" fontId="3" fillId="3" borderId="0" xfId="0" applyFont="1" applyFill="1" applyBorder="1" applyAlignment="1">
      <alignment horizontal="center" vertical="top"/>
    </xf>
    <xf numFmtId="0" fontId="3" fillId="3" borderId="28" xfId="0" applyFont="1" applyFill="1" applyBorder="1" applyAlignment="1">
      <alignment horizontal="center" vertical="top"/>
    </xf>
    <xf numFmtId="0" fontId="2" fillId="4" borderId="1" xfId="0" applyFont="1" applyFill="1" applyBorder="1" applyAlignment="1">
      <alignment horizontal="center" vertical="top" wrapText="1"/>
    </xf>
    <xf numFmtId="0" fontId="2" fillId="4" borderId="2" xfId="0" applyFont="1" applyFill="1" applyBorder="1" applyAlignment="1">
      <alignment horizontal="center" vertical="top" wrapText="1"/>
    </xf>
    <xf numFmtId="0" fontId="2" fillId="4" borderId="3" xfId="0" applyFont="1" applyFill="1" applyBorder="1" applyAlignment="1">
      <alignment horizontal="center" vertical="top" wrapText="1"/>
    </xf>
    <xf numFmtId="0" fontId="0" fillId="3" borderId="6" xfId="0" applyFill="1" applyBorder="1" applyAlignment="1">
      <alignment horizontal="center" wrapText="1"/>
    </xf>
    <xf numFmtId="0" fontId="0" fillId="3" borderId="7" xfId="0" applyFill="1" applyBorder="1" applyAlignment="1">
      <alignment horizontal="center" wrapText="1"/>
    </xf>
    <xf numFmtId="0" fontId="5" fillId="0" borderId="0" xfId="0" applyFont="1" applyFill="1" applyBorder="1" applyAlignment="1">
      <alignment horizontal="left" vertical="top" wrapText="1"/>
    </xf>
    <xf numFmtId="0" fontId="13" fillId="0" borderId="2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21" xfId="0" applyFont="1" applyBorder="1" applyAlignment="1">
      <alignment vertical="center" wrapText="1"/>
    </xf>
    <xf numFmtId="0" fontId="13" fillId="0" borderId="22" xfId="0" applyFont="1" applyBorder="1" applyAlignment="1">
      <alignment vertical="center" wrapText="1"/>
    </xf>
    <xf numFmtId="0" fontId="13" fillId="6" borderId="21" xfId="0" applyFont="1" applyFill="1" applyBorder="1" applyAlignment="1">
      <alignment vertical="center" wrapText="1"/>
    </xf>
    <xf numFmtId="0" fontId="13" fillId="6" borderId="12" xfId="0" applyFont="1" applyFill="1" applyBorder="1" applyAlignment="1">
      <alignment vertical="center" wrapText="1"/>
    </xf>
    <xf numFmtId="0" fontId="12" fillId="5" borderId="0" xfId="0" applyFont="1" applyFill="1" applyAlignment="1">
      <alignment horizontal="center"/>
    </xf>
    <xf numFmtId="0" fontId="14" fillId="0" borderId="16" xfId="0" applyFont="1" applyBorder="1" applyAlignment="1">
      <alignment vertical="center" wrapText="1"/>
    </xf>
    <xf numFmtId="0" fontId="14" fillId="0" borderId="17" xfId="0" applyFont="1" applyBorder="1" applyAlignment="1">
      <alignment vertical="center" wrapText="1"/>
    </xf>
    <xf numFmtId="0" fontId="14" fillId="0" borderId="18" xfId="0" applyFont="1" applyBorder="1" applyAlignment="1">
      <alignment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5" xfId="0" applyFont="1" applyBorder="1" applyAlignment="1">
      <alignment horizontal="center" vertical="center" wrapText="1"/>
    </xf>
    <xf numFmtId="0" fontId="12" fillId="6" borderId="21" xfId="0" applyFont="1" applyFill="1" applyBorder="1" applyAlignment="1">
      <alignment vertical="center" wrapText="1"/>
    </xf>
    <xf numFmtId="0" fontId="12" fillId="6" borderId="12" xfId="0" applyFont="1" applyFill="1" applyBorder="1" applyAlignment="1">
      <alignment vertical="center" wrapText="1"/>
    </xf>
    <xf numFmtId="0" fontId="13" fillId="6" borderId="0" xfId="0" applyFont="1" applyFill="1" applyBorder="1" applyAlignment="1">
      <alignment horizontal="center" vertical="center" wrapText="1"/>
    </xf>
    <xf numFmtId="0" fontId="13" fillId="6" borderId="23" xfId="0" applyFont="1" applyFill="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7" xfId="0" applyFont="1" applyBorder="1" applyAlignment="1">
      <alignment horizontal="left" vertical="center" wrapText="1"/>
    </xf>
    <xf numFmtId="0" fontId="13" fillId="0" borderId="13" xfId="0" applyFont="1" applyBorder="1" applyAlignment="1">
      <alignment horizontal="left" vertical="center" wrapText="1"/>
    </xf>
    <xf numFmtId="0" fontId="13" fillId="0" borderId="0" xfId="0" applyFont="1" applyBorder="1" applyAlignment="1">
      <alignment horizontal="left" vertical="center" wrapText="1"/>
    </xf>
    <xf numFmtId="0" fontId="13" fillId="0" borderId="13"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30"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5" fillId="5" borderId="0" xfId="0" applyFont="1" applyFill="1" applyAlignment="1">
      <alignment horizontal="center" vertical="center"/>
    </xf>
    <xf numFmtId="0" fontId="2" fillId="4"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2.jpg"/><Relationship Id="rId1" Type="http://schemas.openxmlformats.org/officeDocument/2006/relationships/image" Target="../media/image11.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8.emf"/><Relationship Id="rId5" Type="http://schemas.openxmlformats.org/officeDocument/2006/relationships/image" Target="../media/image7.emf"/><Relationship Id="rId4"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95</xdr:row>
      <xdr:rowOff>19050</xdr:rowOff>
    </xdr:from>
    <xdr:to>
      <xdr:col>6</xdr:col>
      <xdr:colOff>998792</xdr:colOff>
      <xdr:row>107</xdr:row>
      <xdr:rowOff>171133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57150" y="19583400"/>
          <a:ext cx="10666667" cy="2533333"/>
        </a:xfrm>
        <a:prstGeom prst="rect">
          <a:avLst/>
        </a:prstGeom>
      </xdr:spPr>
    </xdr:pic>
    <xdr:clientData/>
  </xdr:twoCellAnchor>
  <xdr:twoCellAnchor editAs="oneCell">
    <xdr:from>
      <xdr:col>0</xdr:col>
      <xdr:colOff>1066800</xdr:colOff>
      <xdr:row>107</xdr:row>
      <xdr:rowOff>161925</xdr:rowOff>
    </xdr:from>
    <xdr:to>
      <xdr:col>6</xdr:col>
      <xdr:colOff>37013</xdr:colOff>
      <xdr:row>114</xdr:row>
      <xdr:rowOff>37949</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1066800" y="22107525"/>
          <a:ext cx="8695238" cy="1209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xdr:row>
          <xdr:rowOff>60960</xdr:rowOff>
        </xdr:from>
        <xdr:to>
          <xdr:col>12</xdr:col>
          <xdr:colOff>152400</xdr:colOff>
          <xdr:row>52</xdr:row>
          <xdr:rowOff>137160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5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52</xdr:row>
          <xdr:rowOff>121920</xdr:rowOff>
        </xdr:from>
        <xdr:to>
          <xdr:col>12</xdr:col>
          <xdr:colOff>160020</xdr:colOff>
          <xdr:row>65</xdr:row>
          <xdr:rowOff>22860</xdr:rowOff>
        </xdr:to>
        <xdr:sp macro="" textlink="">
          <xdr:nvSpPr>
            <xdr:cNvPr id="3074" name="Object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67</xdr:row>
          <xdr:rowOff>0</xdr:rowOff>
        </xdr:from>
        <xdr:to>
          <xdr:col>13</xdr:col>
          <xdr:colOff>266700</xdr:colOff>
          <xdr:row>106</xdr:row>
          <xdr:rowOff>38100</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500-000003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108</xdr:row>
          <xdr:rowOff>0</xdr:rowOff>
        </xdr:from>
        <xdr:to>
          <xdr:col>19</xdr:col>
          <xdr:colOff>236220</xdr:colOff>
          <xdr:row>157</xdr:row>
          <xdr:rowOff>137160</xdr:rowOff>
        </xdr:to>
        <xdr:sp macro="" textlink="">
          <xdr:nvSpPr>
            <xdr:cNvPr id="3076" name="Object 4" hidden="1">
              <a:extLst>
                <a:ext uri="{63B3BB69-23CF-44E3-9099-C40C66FF867C}">
                  <a14:compatExt spid="_x0000_s3076"/>
                </a:ext>
                <a:ext uri="{FF2B5EF4-FFF2-40B4-BE49-F238E27FC236}">
                  <a16:creationId xmlns:a16="http://schemas.microsoft.com/office/drawing/2014/main" id="{00000000-0008-0000-0500-000004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609600</xdr:colOff>
          <xdr:row>159</xdr:row>
          <xdr:rowOff>160020</xdr:rowOff>
        </xdr:from>
        <xdr:to>
          <xdr:col>13</xdr:col>
          <xdr:colOff>335280</xdr:colOff>
          <xdr:row>190</xdr:row>
          <xdr:rowOff>106680</xdr:rowOff>
        </xdr:to>
        <xdr:sp macro="" textlink="">
          <xdr:nvSpPr>
            <xdr:cNvPr id="3077" name="Object 5" hidden="1">
              <a:extLst>
                <a:ext uri="{63B3BB69-23CF-44E3-9099-C40C66FF867C}">
                  <a14:compatExt spid="_x0000_s3077"/>
                </a:ext>
                <a:ext uri="{FF2B5EF4-FFF2-40B4-BE49-F238E27FC236}">
                  <a16:creationId xmlns:a16="http://schemas.microsoft.com/office/drawing/2014/main" id="{00000000-0008-0000-0500-000005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541020</xdr:colOff>
          <xdr:row>190</xdr:row>
          <xdr:rowOff>160020</xdr:rowOff>
        </xdr:from>
        <xdr:to>
          <xdr:col>11</xdr:col>
          <xdr:colOff>426720</xdr:colOff>
          <xdr:row>222</xdr:row>
          <xdr:rowOff>7620</xdr:rowOff>
        </xdr:to>
        <xdr:sp macro="" textlink="">
          <xdr:nvSpPr>
            <xdr:cNvPr id="3080" name="Object 8" hidden="1">
              <a:extLst>
                <a:ext uri="{63B3BB69-23CF-44E3-9099-C40C66FF867C}">
                  <a14:compatExt spid="_x0000_s3080"/>
                </a:ext>
                <a:ext uri="{FF2B5EF4-FFF2-40B4-BE49-F238E27FC236}">
                  <a16:creationId xmlns:a16="http://schemas.microsoft.com/office/drawing/2014/main" id="{00000000-0008-0000-0500-000008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434975</xdr:colOff>
      <xdr:row>40</xdr:row>
      <xdr:rowOff>177800</xdr:rowOff>
    </xdr:from>
    <xdr:to>
      <xdr:col>14</xdr:col>
      <xdr:colOff>282575</xdr:colOff>
      <xdr:row>70</xdr:row>
      <xdr:rowOff>37419</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4575" y="7416800"/>
          <a:ext cx="7772400" cy="528886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563880</xdr:colOff>
          <xdr:row>3</xdr:row>
          <xdr:rowOff>152400</xdr:rowOff>
        </xdr:from>
        <xdr:to>
          <xdr:col>14</xdr:col>
          <xdr:colOff>236220</xdr:colOff>
          <xdr:row>40</xdr:row>
          <xdr:rowOff>99060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6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609600</xdr:colOff>
          <xdr:row>72</xdr:row>
          <xdr:rowOff>0</xdr:rowOff>
        </xdr:from>
        <xdr:to>
          <xdr:col>14</xdr:col>
          <xdr:colOff>106680</xdr:colOff>
          <xdr:row>99</xdr:row>
          <xdr:rowOff>144780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6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2</xdr:col>
      <xdr:colOff>0</xdr:colOff>
      <xdr:row>101</xdr:row>
      <xdr:rowOff>0</xdr:rowOff>
    </xdr:from>
    <xdr:to>
      <xdr:col>14</xdr:col>
      <xdr:colOff>285750</xdr:colOff>
      <xdr:row>129</xdr:row>
      <xdr:rowOff>102986</xdr:rowOff>
    </xdr:to>
    <xdr:pic>
      <xdr:nvPicPr>
        <xdr:cNvPr id="6" name="Picture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19200" y="18278475"/>
          <a:ext cx="7600950" cy="51734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1.bin"/><Relationship Id="rId13" Type="http://schemas.openxmlformats.org/officeDocument/2006/relationships/image" Target="../media/image7.emf"/><Relationship Id="rId3" Type="http://schemas.openxmlformats.org/officeDocument/2006/relationships/vmlDrawing" Target="../drawings/vmlDrawing1.vml"/><Relationship Id="rId7" Type="http://schemas.openxmlformats.org/officeDocument/2006/relationships/image" Target="../media/image4.emf"/><Relationship Id="rId12" Type="http://schemas.openxmlformats.org/officeDocument/2006/relationships/oleObject" Target="../embeddings/oleObject3.bin"/><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package" Target="../embeddings/Microsoft_Word_Document1.docx"/><Relationship Id="rId11" Type="http://schemas.openxmlformats.org/officeDocument/2006/relationships/image" Target="../media/image6.emf"/><Relationship Id="rId5" Type="http://schemas.openxmlformats.org/officeDocument/2006/relationships/image" Target="../media/image3.emf"/><Relationship Id="rId15" Type="http://schemas.openxmlformats.org/officeDocument/2006/relationships/image" Target="../media/image8.emf"/><Relationship Id="rId10" Type="http://schemas.openxmlformats.org/officeDocument/2006/relationships/oleObject" Target="../embeddings/oleObject2.bin"/><Relationship Id="rId4" Type="http://schemas.openxmlformats.org/officeDocument/2006/relationships/package" Target="../embeddings/Microsoft_Word_Document.docx"/><Relationship Id="rId9" Type="http://schemas.openxmlformats.org/officeDocument/2006/relationships/image" Target="../media/image5.emf"/><Relationship Id="rId1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10.emf"/><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oleObject" Target="../embeddings/oleObject6.bin"/><Relationship Id="rId5" Type="http://schemas.openxmlformats.org/officeDocument/2006/relationships/image" Target="../media/image9.emf"/><Relationship Id="rId4" Type="http://schemas.openxmlformats.org/officeDocument/2006/relationships/oleObject" Target="../embeddings/oleObject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CF5DD-C031-400D-BF34-D8D907847E6E}">
  <sheetPr>
    <pageSetUpPr fitToPage="1"/>
  </sheetPr>
  <dimension ref="A2:G115"/>
  <sheetViews>
    <sheetView tabSelected="1" workbookViewId="0">
      <selection activeCell="K1" sqref="K1"/>
    </sheetView>
  </sheetViews>
  <sheetFormatPr defaultRowHeight="14.4" x14ac:dyDescent="0.3"/>
  <cols>
    <col min="1" max="1" width="51.5546875" customWidth="1"/>
    <col min="2" max="2" width="28.109375" bestFit="1" customWidth="1"/>
    <col min="3" max="3" width="17.44140625" bestFit="1" customWidth="1"/>
    <col min="4" max="4" width="17" customWidth="1"/>
    <col min="5" max="6" width="15.88671875" bestFit="1" customWidth="1"/>
    <col min="7" max="7" width="15.44140625" bestFit="1" customWidth="1"/>
  </cols>
  <sheetData>
    <row r="2" spans="1:7" x14ac:dyDescent="0.3">
      <c r="A2" s="36" t="s">
        <v>0</v>
      </c>
    </row>
    <row r="3" spans="1:7" x14ac:dyDescent="0.3">
      <c r="A3" s="36" t="s">
        <v>1</v>
      </c>
    </row>
    <row r="4" spans="1:7" x14ac:dyDescent="0.3">
      <c r="A4" s="36" t="s">
        <v>2</v>
      </c>
    </row>
    <row r="5" spans="1:7" x14ac:dyDescent="0.3">
      <c r="A5" s="91" t="s">
        <v>129</v>
      </c>
      <c r="B5" s="92"/>
      <c r="C5" s="92"/>
      <c r="D5" s="92"/>
      <c r="E5" s="92"/>
      <c r="F5" s="92"/>
      <c r="G5" s="93"/>
    </row>
    <row r="6" spans="1:7" ht="32.4" customHeight="1" x14ac:dyDescent="0.3">
      <c r="A6" s="43" t="s">
        <v>130</v>
      </c>
      <c r="B6" s="34" t="s">
        <v>121</v>
      </c>
      <c r="C6" s="34" t="s">
        <v>122</v>
      </c>
      <c r="D6" s="34" t="s">
        <v>123</v>
      </c>
      <c r="E6" s="34" t="s">
        <v>124</v>
      </c>
      <c r="F6" s="34" t="s">
        <v>125</v>
      </c>
      <c r="G6" s="34" t="s">
        <v>126</v>
      </c>
    </row>
    <row r="7" spans="1:7" ht="15" customHeight="1" x14ac:dyDescent="0.3">
      <c r="A7" s="16" t="s">
        <v>118</v>
      </c>
      <c r="B7" s="97"/>
      <c r="C7" s="98"/>
      <c r="D7" s="98"/>
      <c r="E7" s="98"/>
      <c r="F7" s="98"/>
      <c r="G7" s="98"/>
    </row>
    <row r="8" spans="1:7" ht="15" customHeight="1" x14ac:dyDescent="0.3">
      <c r="A8" s="10" t="s">
        <v>119</v>
      </c>
      <c r="B8" s="14">
        <v>212.7</v>
      </c>
      <c r="C8" s="14">
        <v>273.47000000000003</v>
      </c>
      <c r="D8" s="14">
        <v>273.47000000000003</v>
      </c>
      <c r="E8" s="14">
        <v>881.16</v>
      </c>
      <c r="F8" s="14">
        <v>273.47000000000003</v>
      </c>
      <c r="G8" s="14">
        <v>273.47000000000003</v>
      </c>
    </row>
    <row r="9" spans="1:7" ht="15" customHeight="1" x14ac:dyDescent="0.3">
      <c r="A9" s="11" t="s">
        <v>120</v>
      </c>
      <c r="B9" s="14">
        <v>212.7</v>
      </c>
      <c r="C9" s="14">
        <v>273.47000000000003</v>
      </c>
      <c r="D9" s="14">
        <v>273.47000000000003</v>
      </c>
      <c r="E9" s="14">
        <v>881.16</v>
      </c>
      <c r="F9" s="14">
        <v>273.47000000000003</v>
      </c>
      <c r="G9" s="14">
        <v>273.47000000000003</v>
      </c>
    </row>
    <row r="10" spans="1:7" ht="15" customHeight="1" x14ac:dyDescent="0.3">
      <c r="A10" s="16" t="s">
        <v>127</v>
      </c>
      <c r="B10" s="16"/>
      <c r="C10" s="17"/>
      <c r="D10" s="17"/>
      <c r="E10" s="17"/>
      <c r="F10" s="18"/>
      <c r="G10" s="18"/>
    </row>
    <row r="11" spans="1:7" ht="15" customHeight="1" x14ac:dyDescent="0.3">
      <c r="A11" s="10" t="s">
        <v>119</v>
      </c>
      <c r="B11" s="14">
        <v>212.7</v>
      </c>
      <c r="C11" s="14">
        <v>273.47000000000003</v>
      </c>
      <c r="D11" s="14">
        <v>273.47000000000003</v>
      </c>
      <c r="E11" s="14">
        <v>881.16</v>
      </c>
      <c r="F11" s="14">
        <v>273.47000000000003</v>
      </c>
      <c r="G11" s="14">
        <v>273.47000000000003</v>
      </c>
    </row>
    <row r="12" spans="1:7" ht="15" customHeight="1" x14ac:dyDescent="0.3">
      <c r="A12" s="11" t="s">
        <v>120</v>
      </c>
      <c r="B12" s="14">
        <v>212.7</v>
      </c>
      <c r="C12" s="14">
        <v>273.47000000000003</v>
      </c>
      <c r="D12" s="14">
        <v>273.47000000000003</v>
      </c>
      <c r="E12" s="14">
        <v>881.16</v>
      </c>
      <c r="F12" s="14">
        <v>273.47000000000003</v>
      </c>
      <c r="G12" s="14">
        <v>273.47000000000003</v>
      </c>
    </row>
    <row r="13" spans="1:7" ht="15" customHeight="1" x14ac:dyDescent="0.3">
      <c r="A13" s="16" t="s">
        <v>128</v>
      </c>
      <c r="B13" s="16"/>
      <c r="C13" s="17"/>
      <c r="D13" s="17"/>
      <c r="E13" s="17"/>
      <c r="F13" s="18"/>
      <c r="G13" s="18"/>
    </row>
    <row r="14" spans="1:7" ht="15" customHeight="1" x14ac:dyDescent="0.3">
      <c r="A14" s="10" t="s">
        <v>119</v>
      </c>
      <c r="B14" s="14">
        <v>212.7</v>
      </c>
      <c r="C14" s="14">
        <v>273.47000000000003</v>
      </c>
      <c r="D14" s="14">
        <v>273.47000000000003</v>
      </c>
      <c r="E14" s="14">
        <v>881.16</v>
      </c>
      <c r="F14" s="14">
        <v>273.47000000000003</v>
      </c>
      <c r="G14" s="14">
        <v>273.47000000000003</v>
      </c>
    </row>
    <row r="15" spans="1:7" ht="15" customHeight="1" x14ac:dyDescent="0.3">
      <c r="A15" s="11" t="s">
        <v>120</v>
      </c>
      <c r="B15" s="14">
        <v>212.7</v>
      </c>
      <c r="C15" s="14">
        <v>273.47000000000003</v>
      </c>
      <c r="D15" s="14">
        <v>273.47000000000003</v>
      </c>
      <c r="E15" s="14">
        <v>881.16</v>
      </c>
      <c r="F15" s="14">
        <v>273.47000000000003</v>
      </c>
      <c r="G15" s="14">
        <v>273.47000000000003</v>
      </c>
    </row>
    <row r="16" spans="1:7" ht="14.4" customHeight="1" x14ac:dyDescent="0.3">
      <c r="A16" s="16" t="s">
        <v>131</v>
      </c>
      <c r="B16" s="16"/>
      <c r="C16" s="17"/>
      <c r="D16" s="17"/>
      <c r="E16" s="17"/>
      <c r="F16" s="18"/>
      <c r="G16" s="18"/>
    </row>
    <row r="17" spans="1:7" x14ac:dyDescent="0.3">
      <c r="A17" s="10" t="s">
        <v>119</v>
      </c>
      <c r="B17" s="14">
        <v>212.7</v>
      </c>
      <c r="C17" s="14">
        <v>273.47000000000003</v>
      </c>
      <c r="D17" s="14">
        <v>273.47000000000003</v>
      </c>
      <c r="E17" s="14">
        <v>881.16</v>
      </c>
      <c r="F17" s="14">
        <v>273.47000000000003</v>
      </c>
      <c r="G17" s="14">
        <v>273.47000000000003</v>
      </c>
    </row>
    <row r="18" spans="1:7" x14ac:dyDescent="0.3">
      <c r="A18" s="11" t="s">
        <v>120</v>
      </c>
      <c r="B18" s="14">
        <v>212.7</v>
      </c>
      <c r="C18" s="14">
        <v>273.47000000000003</v>
      </c>
      <c r="D18" s="14">
        <v>273.47000000000003</v>
      </c>
      <c r="E18" s="14">
        <v>881.16</v>
      </c>
      <c r="F18" s="14">
        <v>273.47000000000003</v>
      </c>
      <c r="G18" s="14">
        <v>273.47000000000003</v>
      </c>
    </row>
    <row r="19" spans="1:7" ht="14.4" customHeight="1" x14ac:dyDescent="0.3">
      <c r="A19" s="16" t="s">
        <v>132</v>
      </c>
      <c r="B19" s="16"/>
      <c r="C19" s="17"/>
      <c r="D19" s="17"/>
      <c r="E19" s="17"/>
      <c r="F19" s="18"/>
      <c r="G19" s="18"/>
    </row>
    <row r="20" spans="1:7" x14ac:dyDescent="0.3">
      <c r="A20" s="10" t="s">
        <v>119</v>
      </c>
      <c r="B20" s="14">
        <v>212.7</v>
      </c>
      <c r="C20" s="14">
        <v>273.47000000000003</v>
      </c>
      <c r="D20" s="14">
        <v>273.47000000000003</v>
      </c>
      <c r="E20" s="14">
        <v>881.16</v>
      </c>
      <c r="F20" s="14">
        <v>273.47000000000003</v>
      </c>
      <c r="G20" s="14">
        <v>273.47000000000003</v>
      </c>
    </row>
    <row r="21" spans="1:7" x14ac:dyDescent="0.3">
      <c r="A21" s="11" t="s">
        <v>120</v>
      </c>
      <c r="B21" s="14">
        <v>212.7</v>
      </c>
      <c r="C21" s="14">
        <v>273.47000000000003</v>
      </c>
      <c r="D21" s="14">
        <v>273.47000000000003</v>
      </c>
      <c r="E21" s="14">
        <v>881.16</v>
      </c>
      <c r="F21" s="14">
        <v>273.47000000000003</v>
      </c>
      <c r="G21" s="14">
        <v>273.47000000000003</v>
      </c>
    </row>
    <row r="22" spans="1:7" ht="28.5" customHeight="1" x14ac:dyDescent="0.3">
      <c r="A22" s="35" t="s">
        <v>133</v>
      </c>
      <c r="B22" s="34" t="s">
        <v>121</v>
      </c>
      <c r="C22" s="34" t="s">
        <v>122</v>
      </c>
      <c r="D22" s="34" t="s">
        <v>123</v>
      </c>
      <c r="E22" s="34" t="s">
        <v>124</v>
      </c>
      <c r="F22" s="34" t="s">
        <v>125</v>
      </c>
      <c r="G22" s="34" t="s">
        <v>126</v>
      </c>
    </row>
    <row r="23" spans="1:7" ht="14.4" customHeight="1" x14ac:dyDescent="0.3">
      <c r="A23" s="16" t="s">
        <v>118</v>
      </c>
      <c r="B23" s="12"/>
      <c r="C23" s="13"/>
      <c r="D23" s="13"/>
      <c r="E23" s="13"/>
      <c r="F23" s="13"/>
      <c r="G23" s="13"/>
    </row>
    <row r="24" spans="1:7" x14ac:dyDescent="0.3">
      <c r="A24" s="10" t="s">
        <v>119</v>
      </c>
      <c r="B24" s="14">
        <v>243.08</v>
      </c>
      <c r="C24" s="14">
        <v>303.85000000000002</v>
      </c>
      <c r="D24" s="14">
        <v>303.85000000000002</v>
      </c>
      <c r="E24" s="14">
        <v>911.55</v>
      </c>
      <c r="F24" s="14">
        <v>303.85000000000002</v>
      </c>
      <c r="G24" s="14">
        <v>303.85000000000002</v>
      </c>
    </row>
    <row r="25" spans="1:7" x14ac:dyDescent="0.3">
      <c r="A25" s="11" t="s">
        <v>120</v>
      </c>
      <c r="B25" s="14">
        <v>243.08</v>
      </c>
      <c r="C25" s="14">
        <v>303.85000000000002</v>
      </c>
      <c r="D25" s="14">
        <v>303.85000000000002</v>
      </c>
      <c r="E25" s="14">
        <v>911.55</v>
      </c>
      <c r="F25" s="14">
        <v>303.85000000000002</v>
      </c>
      <c r="G25" s="14">
        <v>303.85000000000002</v>
      </c>
    </row>
    <row r="26" spans="1:7" x14ac:dyDescent="0.3">
      <c r="A26" s="16" t="s">
        <v>127</v>
      </c>
      <c r="B26" s="16"/>
      <c r="C26" s="17"/>
      <c r="D26" s="17"/>
      <c r="E26" s="17"/>
      <c r="F26" s="18"/>
      <c r="G26" s="18"/>
    </row>
    <row r="27" spans="1:7" ht="14.4" customHeight="1" x14ac:dyDescent="0.3">
      <c r="A27" s="10" t="s">
        <v>119</v>
      </c>
      <c r="B27" s="14">
        <v>243.08</v>
      </c>
      <c r="C27" s="14">
        <v>303.85000000000002</v>
      </c>
      <c r="D27" s="14">
        <v>303.85000000000002</v>
      </c>
      <c r="E27" s="14">
        <v>911.55</v>
      </c>
      <c r="F27" s="14">
        <v>303.85000000000002</v>
      </c>
      <c r="G27" s="14">
        <v>303.85000000000002</v>
      </c>
    </row>
    <row r="28" spans="1:7" x14ac:dyDescent="0.3">
      <c r="A28" s="11" t="s">
        <v>120</v>
      </c>
      <c r="B28" s="14">
        <v>243.08</v>
      </c>
      <c r="C28" s="14">
        <v>303.85000000000002</v>
      </c>
      <c r="D28" s="14">
        <v>303.85000000000002</v>
      </c>
      <c r="E28" s="14">
        <v>911.55</v>
      </c>
      <c r="F28" s="14">
        <v>303.85000000000002</v>
      </c>
      <c r="G28" s="14">
        <v>303.85000000000002</v>
      </c>
    </row>
    <row r="29" spans="1:7" ht="14.4" customHeight="1" x14ac:dyDescent="0.3">
      <c r="A29" s="16" t="s">
        <v>128</v>
      </c>
      <c r="B29" s="19"/>
      <c r="C29" s="20"/>
      <c r="D29" s="20"/>
      <c r="E29" s="20"/>
      <c r="F29" s="21"/>
      <c r="G29" s="21"/>
    </row>
    <row r="30" spans="1:7" x14ac:dyDescent="0.3">
      <c r="A30" s="10" t="s">
        <v>119</v>
      </c>
      <c r="B30" s="14">
        <v>243.08</v>
      </c>
      <c r="C30" s="14">
        <v>303.85000000000002</v>
      </c>
      <c r="D30" s="14">
        <v>303.85000000000002</v>
      </c>
      <c r="E30" s="14">
        <v>911.55</v>
      </c>
      <c r="F30" s="14">
        <v>303.85000000000002</v>
      </c>
      <c r="G30" s="14">
        <v>303.85000000000002</v>
      </c>
    </row>
    <row r="31" spans="1:7" x14ac:dyDescent="0.3">
      <c r="A31" s="11" t="s">
        <v>120</v>
      </c>
      <c r="B31" s="14">
        <v>243.08</v>
      </c>
      <c r="C31" s="14">
        <v>303.85000000000002</v>
      </c>
      <c r="D31" s="14">
        <v>303.85000000000002</v>
      </c>
      <c r="E31" s="14">
        <v>911.55</v>
      </c>
      <c r="F31" s="14">
        <v>303.85000000000002</v>
      </c>
      <c r="G31" s="14">
        <v>303.85000000000002</v>
      </c>
    </row>
    <row r="32" spans="1:7" ht="14.4" customHeight="1" x14ac:dyDescent="0.3">
      <c r="A32" s="16" t="s">
        <v>131</v>
      </c>
      <c r="B32" s="19"/>
      <c r="C32" s="20"/>
      <c r="D32" s="20"/>
      <c r="E32" s="20"/>
      <c r="F32" s="21"/>
      <c r="G32" s="21"/>
    </row>
    <row r="33" spans="1:7" x14ac:dyDescent="0.3">
      <c r="A33" s="10" t="s">
        <v>119</v>
      </c>
      <c r="B33" s="14">
        <v>243.08</v>
      </c>
      <c r="C33" s="14">
        <v>303.85000000000002</v>
      </c>
      <c r="D33" s="14">
        <v>303.85000000000002</v>
      </c>
      <c r="E33" s="14">
        <v>911.55</v>
      </c>
      <c r="F33" s="14">
        <v>303.85000000000002</v>
      </c>
      <c r="G33" s="14">
        <v>303.85000000000002</v>
      </c>
    </row>
    <row r="34" spans="1:7" x14ac:dyDescent="0.3">
      <c r="A34" s="11" t="s">
        <v>120</v>
      </c>
      <c r="B34" s="14">
        <v>243.08</v>
      </c>
      <c r="C34" s="14">
        <v>303.85000000000002</v>
      </c>
      <c r="D34" s="14">
        <v>303.85000000000002</v>
      </c>
      <c r="E34" s="14">
        <v>911.55</v>
      </c>
      <c r="F34" s="14">
        <v>303.85000000000002</v>
      </c>
      <c r="G34" s="14">
        <v>303.85000000000002</v>
      </c>
    </row>
    <row r="35" spans="1:7" ht="14.4" customHeight="1" x14ac:dyDescent="0.3">
      <c r="A35" s="16" t="s">
        <v>132</v>
      </c>
      <c r="B35" s="19"/>
      <c r="C35" s="20"/>
      <c r="D35" s="20"/>
      <c r="E35" s="20"/>
      <c r="F35" s="21"/>
      <c r="G35" s="21"/>
    </row>
    <row r="36" spans="1:7" x14ac:dyDescent="0.3">
      <c r="A36" s="10" t="s">
        <v>119</v>
      </c>
      <c r="B36" s="14">
        <v>243.08</v>
      </c>
      <c r="C36" s="14">
        <v>303.85000000000002</v>
      </c>
      <c r="D36" s="14">
        <v>303.85000000000002</v>
      </c>
      <c r="E36" s="14">
        <v>911.55</v>
      </c>
      <c r="F36" s="14">
        <v>303.85000000000002</v>
      </c>
      <c r="G36" s="14">
        <v>303.85000000000002</v>
      </c>
    </row>
    <row r="37" spans="1:7" x14ac:dyDescent="0.3">
      <c r="A37" s="11" t="s">
        <v>120</v>
      </c>
      <c r="B37" s="14">
        <v>243.08</v>
      </c>
      <c r="C37" s="14">
        <v>303.85000000000002</v>
      </c>
      <c r="D37" s="14">
        <v>303.85000000000002</v>
      </c>
      <c r="E37" s="14">
        <v>911.55</v>
      </c>
      <c r="F37" s="14">
        <v>303.85000000000002</v>
      </c>
      <c r="G37" s="14">
        <v>303.85000000000002</v>
      </c>
    </row>
    <row r="38" spans="1:7" ht="41.4" x14ac:dyDescent="0.3">
      <c r="A38" s="37" t="s">
        <v>134</v>
      </c>
      <c r="B38" s="34" t="s">
        <v>121</v>
      </c>
      <c r="C38" s="34" t="s">
        <v>122</v>
      </c>
      <c r="D38" s="34" t="s">
        <v>123</v>
      </c>
      <c r="E38" s="34" t="s">
        <v>124</v>
      </c>
      <c r="F38" s="34" t="s">
        <v>125</v>
      </c>
      <c r="G38" s="34" t="s">
        <v>126</v>
      </c>
    </row>
    <row r="39" spans="1:7" ht="14.4" customHeight="1" x14ac:dyDescent="0.3">
      <c r="A39" s="16" t="s">
        <v>118</v>
      </c>
      <c r="B39" s="22"/>
      <c r="C39" s="23"/>
      <c r="D39" s="23"/>
      <c r="E39" s="23"/>
      <c r="F39" s="23"/>
      <c r="G39" s="23"/>
    </row>
    <row r="40" spans="1:7" x14ac:dyDescent="0.3">
      <c r="A40" s="10" t="s">
        <v>119</v>
      </c>
      <c r="B40" s="14">
        <v>510.77</v>
      </c>
      <c r="C40" s="14">
        <v>571.54</v>
      </c>
      <c r="D40" s="14">
        <v>571.54</v>
      </c>
      <c r="E40" s="14">
        <v>1240.01</v>
      </c>
      <c r="F40" s="14">
        <v>571.54</v>
      </c>
      <c r="G40" s="14">
        <v>571.54</v>
      </c>
    </row>
    <row r="41" spans="1:7" x14ac:dyDescent="0.3">
      <c r="A41" s="11" t="s">
        <v>120</v>
      </c>
      <c r="B41" s="14">
        <v>510.77</v>
      </c>
      <c r="C41" s="14">
        <v>571.54</v>
      </c>
      <c r="D41" s="14">
        <v>571.54</v>
      </c>
      <c r="E41" s="14">
        <v>1240.01</v>
      </c>
      <c r="F41" s="14">
        <v>571.54</v>
      </c>
      <c r="G41" s="14">
        <v>571.54</v>
      </c>
    </row>
    <row r="42" spans="1:7" ht="14.4" customHeight="1" x14ac:dyDescent="0.3">
      <c r="A42" s="16" t="s">
        <v>127</v>
      </c>
      <c r="B42" s="19"/>
      <c r="C42" s="20"/>
      <c r="D42" s="20"/>
      <c r="E42" s="20"/>
      <c r="F42" s="21"/>
      <c r="G42" s="21"/>
    </row>
    <row r="43" spans="1:7" x14ac:dyDescent="0.3">
      <c r="A43" s="10" t="s">
        <v>119</v>
      </c>
      <c r="B43" s="14">
        <v>510.77</v>
      </c>
      <c r="C43" s="14">
        <v>571.54</v>
      </c>
      <c r="D43" s="14">
        <v>571.54</v>
      </c>
      <c r="E43" s="14">
        <v>1240.01</v>
      </c>
      <c r="F43" s="14">
        <v>571.54</v>
      </c>
      <c r="G43" s="14">
        <v>571.54</v>
      </c>
    </row>
    <row r="44" spans="1:7" x14ac:dyDescent="0.3">
      <c r="A44" s="11" t="s">
        <v>120</v>
      </c>
      <c r="B44" s="14">
        <v>510.77</v>
      </c>
      <c r="C44" s="14">
        <v>571.54</v>
      </c>
      <c r="D44" s="14">
        <v>571.54</v>
      </c>
      <c r="E44" s="14">
        <v>1240.01</v>
      </c>
      <c r="F44" s="14">
        <v>571.54</v>
      </c>
      <c r="G44" s="14">
        <v>571.54</v>
      </c>
    </row>
    <row r="45" spans="1:7" ht="14.4" customHeight="1" x14ac:dyDescent="0.3">
      <c r="A45" s="16" t="s">
        <v>128</v>
      </c>
      <c r="B45" s="19"/>
      <c r="C45" s="20"/>
      <c r="D45" s="20"/>
      <c r="E45" s="20"/>
      <c r="F45" s="21"/>
      <c r="G45" s="21"/>
    </row>
    <row r="46" spans="1:7" x14ac:dyDescent="0.3">
      <c r="A46" s="10" t="s">
        <v>119</v>
      </c>
      <c r="B46" s="14">
        <v>510.77</v>
      </c>
      <c r="C46" s="14">
        <v>571.54</v>
      </c>
      <c r="D46" s="14">
        <v>571.54</v>
      </c>
      <c r="E46" s="14">
        <v>1240.01</v>
      </c>
      <c r="F46" s="14">
        <v>571.54</v>
      </c>
      <c r="G46" s="14">
        <v>571.54</v>
      </c>
    </row>
    <row r="47" spans="1:7" x14ac:dyDescent="0.3">
      <c r="A47" s="11" t="s">
        <v>120</v>
      </c>
      <c r="B47" s="14">
        <v>510.77</v>
      </c>
      <c r="C47" s="14">
        <v>571.54</v>
      </c>
      <c r="D47" s="14">
        <v>571.54</v>
      </c>
      <c r="E47" s="14">
        <v>1240.01</v>
      </c>
      <c r="F47" s="14">
        <v>571.54</v>
      </c>
      <c r="G47" s="14">
        <v>571.54</v>
      </c>
    </row>
    <row r="48" spans="1:7" ht="14.4" customHeight="1" x14ac:dyDescent="0.3">
      <c r="A48" s="16" t="s">
        <v>131</v>
      </c>
      <c r="B48" s="19"/>
      <c r="C48" s="20"/>
      <c r="D48" s="20"/>
      <c r="E48" s="20"/>
      <c r="F48" s="21"/>
      <c r="G48" s="21"/>
    </row>
    <row r="49" spans="1:7" x14ac:dyDescent="0.3">
      <c r="A49" s="10" t="s">
        <v>119</v>
      </c>
      <c r="B49" s="14">
        <v>510.77</v>
      </c>
      <c r="C49" s="14">
        <v>571.54</v>
      </c>
      <c r="D49" s="14">
        <v>571.54</v>
      </c>
      <c r="E49" s="14">
        <v>1240.01</v>
      </c>
      <c r="F49" s="14">
        <v>571.54</v>
      </c>
      <c r="G49" s="14">
        <v>571.54</v>
      </c>
    </row>
    <row r="50" spans="1:7" x14ac:dyDescent="0.3">
      <c r="A50" s="11" t="s">
        <v>120</v>
      </c>
      <c r="B50" s="14">
        <v>510.77</v>
      </c>
      <c r="C50" s="14">
        <v>571.54</v>
      </c>
      <c r="D50" s="14">
        <v>571.54</v>
      </c>
      <c r="E50" s="14">
        <v>1240.01</v>
      </c>
      <c r="F50" s="14">
        <v>571.54</v>
      </c>
      <c r="G50" s="14">
        <v>571.54</v>
      </c>
    </row>
    <row r="51" spans="1:7" ht="14.4" customHeight="1" x14ac:dyDescent="0.3">
      <c r="A51" s="16" t="s">
        <v>132</v>
      </c>
      <c r="B51" s="19"/>
      <c r="C51" s="20"/>
      <c r="D51" s="20"/>
      <c r="E51" s="20"/>
      <c r="F51" s="21"/>
      <c r="G51" s="21"/>
    </row>
    <row r="52" spans="1:7" x14ac:dyDescent="0.3">
      <c r="A52" s="10" t="s">
        <v>119</v>
      </c>
      <c r="B52" s="14">
        <v>510.77</v>
      </c>
      <c r="C52" s="14">
        <v>571.54</v>
      </c>
      <c r="D52" s="14">
        <v>571.54</v>
      </c>
      <c r="E52" s="14">
        <v>1240.01</v>
      </c>
      <c r="F52" s="14">
        <v>571.54</v>
      </c>
      <c r="G52" s="14">
        <v>571.54</v>
      </c>
    </row>
    <row r="53" spans="1:7" x14ac:dyDescent="0.3">
      <c r="A53" s="11" t="s">
        <v>120</v>
      </c>
      <c r="B53" s="14">
        <v>510.77</v>
      </c>
      <c r="C53" s="14">
        <v>571.54</v>
      </c>
      <c r="D53" s="14">
        <v>571.54</v>
      </c>
      <c r="E53" s="14">
        <v>1240.01</v>
      </c>
      <c r="F53" s="14">
        <v>571.54</v>
      </c>
      <c r="G53" s="14">
        <v>571.54</v>
      </c>
    </row>
    <row r="54" spans="1:7" ht="55.2" x14ac:dyDescent="0.3">
      <c r="A54" s="38" t="s">
        <v>135</v>
      </c>
      <c r="B54" s="34" t="s">
        <v>121</v>
      </c>
      <c r="C54" s="34" t="s">
        <v>122</v>
      </c>
      <c r="D54" s="34" t="s">
        <v>123</v>
      </c>
      <c r="E54" s="34" t="s">
        <v>124</v>
      </c>
      <c r="F54" s="34" t="s">
        <v>125</v>
      </c>
      <c r="G54" s="34" t="s">
        <v>126</v>
      </c>
    </row>
    <row r="55" spans="1:7" ht="14.4" customHeight="1" x14ac:dyDescent="0.3">
      <c r="A55" s="16" t="s">
        <v>118</v>
      </c>
      <c r="B55" s="22"/>
      <c r="C55" s="23"/>
      <c r="D55" s="23"/>
      <c r="E55" s="23"/>
      <c r="F55" s="23"/>
      <c r="G55" s="23"/>
    </row>
    <row r="56" spans="1:7" x14ac:dyDescent="0.3">
      <c r="A56" s="10" t="s">
        <v>119</v>
      </c>
      <c r="B56" s="14">
        <v>212.7</v>
      </c>
      <c r="C56" s="14">
        <v>273.47000000000003</v>
      </c>
      <c r="D56" s="14">
        <v>273.47000000000003</v>
      </c>
      <c r="E56" s="14">
        <v>881.16</v>
      </c>
      <c r="F56" s="14">
        <v>273.47000000000003</v>
      </c>
      <c r="G56" s="14">
        <v>273.47000000000003</v>
      </c>
    </row>
    <row r="57" spans="1:7" x14ac:dyDescent="0.3">
      <c r="A57" s="11" t="s">
        <v>120</v>
      </c>
      <c r="B57" s="14">
        <v>212.7</v>
      </c>
      <c r="C57" s="14">
        <v>273.47000000000003</v>
      </c>
      <c r="D57" s="14">
        <v>273.47000000000003</v>
      </c>
      <c r="E57" s="14">
        <v>881.16</v>
      </c>
      <c r="F57" s="14">
        <v>273.47000000000003</v>
      </c>
      <c r="G57" s="14">
        <v>273.47000000000003</v>
      </c>
    </row>
    <row r="58" spans="1:7" ht="14.4" customHeight="1" x14ac:dyDescent="0.3">
      <c r="A58" s="16" t="s">
        <v>127</v>
      </c>
      <c r="B58" s="19"/>
      <c r="C58" s="20"/>
      <c r="D58" s="20"/>
      <c r="E58" s="20"/>
      <c r="F58" s="21"/>
      <c r="G58" s="21"/>
    </row>
    <row r="59" spans="1:7" x14ac:dyDescent="0.3">
      <c r="A59" s="10" t="s">
        <v>119</v>
      </c>
      <c r="B59" s="14">
        <v>212.7</v>
      </c>
      <c r="C59" s="14">
        <v>273.47000000000003</v>
      </c>
      <c r="D59" s="14">
        <v>273.47000000000003</v>
      </c>
      <c r="E59" s="14">
        <v>881.16</v>
      </c>
      <c r="F59" s="14">
        <v>273.47000000000003</v>
      </c>
      <c r="G59" s="14">
        <v>273.47000000000003</v>
      </c>
    </row>
    <row r="60" spans="1:7" x14ac:dyDescent="0.3">
      <c r="A60" s="11" t="s">
        <v>120</v>
      </c>
      <c r="B60" s="14">
        <v>212.7</v>
      </c>
      <c r="C60" s="14">
        <v>273.47000000000003</v>
      </c>
      <c r="D60" s="14">
        <v>273.47000000000003</v>
      </c>
      <c r="E60" s="14">
        <v>881.16</v>
      </c>
      <c r="F60" s="14">
        <v>273.47000000000003</v>
      </c>
      <c r="G60" s="14">
        <v>273.47000000000003</v>
      </c>
    </row>
    <row r="61" spans="1:7" ht="14.4" customHeight="1" x14ac:dyDescent="0.3">
      <c r="A61" s="16" t="s">
        <v>128</v>
      </c>
      <c r="B61" s="19"/>
      <c r="C61" s="20"/>
      <c r="D61" s="20"/>
      <c r="E61" s="20"/>
      <c r="F61" s="21"/>
      <c r="G61" s="21"/>
    </row>
    <row r="62" spans="1:7" x14ac:dyDescent="0.3">
      <c r="A62" s="10" t="s">
        <v>119</v>
      </c>
      <c r="B62" s="14">
        <v>212.7</v>
      </c>
      <c r="C62" s="14">
        <v>273.47000000000003</v>
      </c>
      <c r="D62" s="14">
        <v>273.47000000000003</v>
      </c>
      <c r="E62" s="14">
        <v>881.16</v>
      </c>
      <c r="F62" s="14">
        <v>273.47000000000003</v>
      </c>
      <c r="G62" s="14">
        <v>273.47000000000003</v>
      </c>
    </row>
    <row r="63" spans="1:7" x14ac:dyDescent="0.3">
      <c r="A63" s="11" t="s">
        <v>120</v>
      </c>
      <c r="B63" s="14">
        <v>212.7</v>
      </c>
      <c r="C63" s="14">
        <v>273.47000000000003</v>
      </c>
      <c r="D63" s="14">
        <v>273.47000000000003</v>
      </c>
      <c r="E63" s="14">
        <v>881.16</v>
      </c>
      <c r="F63" s="14">
        <v>273.47000000000003</v>
      </c>
      <c r="G63" s="14">
        <v>273.47000000000003</v>
      </c>
    </row>
    <row r="64" spans="1:7" ht="14.4" customHeight="1" x14ac:dyDescent="0.3">
      <c r="A64" s="16" t="s">
        <v>131</v>
      </c>
      <c r="B64" s="19"/>
      <c r="C64" s="20"/>
      <c r="D64" s="20"/>
      <c r="E64" s="20"/>
      <c r="F64" s="21"/>
      <c r="G64" s="21"/>
    </row>
    <row r="65" spans="1:7" x14ac:dyDescent="0.3">
      <c r="A65" s="10" t="s">
        <v>119</v>
      </c>
      <c r="B65" s="14">
        <v>212.7</v>
      </c>
      <c r="C65" s="14">
        <v>273.47000000000003</v>
      </c>
      <c r="D65" s="14">
        <v>273.47000000000003</v>
      </c>
      <c r="E65" s="14">
        <v>881.16</v>
      </c>
      <c r="F65" s="14">
        <v>273.47000000000003</v>
      </c>
      <c r="G65" s="14">
        <v>273.47000000000003</v>
      </c>
    </row>
    <row r="66" spans="1:7" x14ac:dyDescent="0.3">
      <c r="A66" s="11" t="s">
        <v>120</v>
      </c>
      <c r="B66" s="14">
        <v>212.7</v>
      </c>
      <c r="C66" s="14">
        <v>273.47000000000003</v>
      </c>
      <c r="D66" s="14">
        <v>273.47000000000003</v>
      </c>
      <c r="E66" s="14">
        <v>881.16</v>
      </c>
      <c r="F66" s="14">
        <v>273.47000000000003</v>
      </c>
      <c r="G66" s="14">
        <v>273.47000000000003</v>
      </c>
    </row>
    <row r="67" spans="1:7" ht="14.4" customHeight="1" x14ac:dyDescent="0.3">
      <c r="A67" s="16" t="s">
        <v>132</v>
      </c>
      <c r="B67" s="19"/>
      <c r="C67" s="20"/>
      <c r="D67" s="20"/>
      <c r="E67" s="20"/>
      <c r="F67" s="21"/>
      <c r="G67" s="21"/>
    </row>
    <row r="68" spans="1:7" x14ac:dyDescent="0.3">
      <c r="A68" s="10" t="s">
        <v>119</v>
      </c>
      <c r="B68" s="14">
        <v>212.7</v>
      </c>
      <c r="C68" s="14">
        <v>273.47000000000003</v>
      </c>
      <c r="D68" s="14">
        <v>273.47000000000003</v>
      </c>
      <c r="E68" s="14">
        <v>881.16</v>
      </c>
      <c r="F68" s="14">
        <v>273.47000000000003</v>
      </c>
      <c r="G68" s="14">
        <v>273.47000000000003</v>
      </c>
    </row>
    <row r="69" spans="1:7" x14ac:dyDescent="0.3">
      <c r="A69" s="11" t="s">
        <v>120</v>
      </c>
      <c r="B69" s="14">
        <v>212.7</v>
      </c>
      <c r="C69" s="14">
        <v>273.47000000000003</v>
      </c>
      <c r="D69" s="14">
        <v>273.47000000000003</v>
      </c>
      <c r="E69" s="14">
        <v>881.16</v>
      </c>
      <c r="F69" s="14">
        <v>273.47000000000003</v>
      </c>
      <c r="G69" s="14">
        <v>273.47000000000003</v>
      </c>
    </row>
    <row r="70" spans="1:7" ht="14.4" customHeight="1" x14ac:dyDescent="0.3">
      <c r="A70" s="94" t="s">
        <v>3</v>
      </c>
      <c r="B70" s="95"/>
      <c r="C70" s="95"/>
      <c r="D70" s="95"/>
      <c r="E70" s="95"/>
      <c r="F70" s="95"/>
      <c r="G70" s="96"/>
    </row>
    <row r="71" spans="1:7" ht="33.9" customHeight="1" x14ac:dyDescent="0.3">
      <c r="A71" s="39" t="s">
        <v>130</v>
      </c>
      <c r="B71" s="34" t="s">
        <v>121</v>
      </c>
      <c r="C71" s="34" t="s">
        <v>122</v>
      </c>
      <c r="D71" s="34" t="s">
        <v>123</v>
      </c>
      <c r="E71" s="34" t="s">
        <v>124</v>
      </c>
      <c r="F71" s="34" t="s">
        <v>125</v>
      </c>
      <c r="G71" s="34" t="s">
        <v>126</v>
      </c>
    </row>
    <row r="72" spans="1:7" ht="14.4" customHeight="1" x14ac:dyDescent="0.3">
      <c r="A72" s="16" t="s">
        <v>118</v>
      </c>
      <c r="B72" s="22"/>
      <c r="C72" s="23"/>
      <c r="D72" s="23"/>
      <c r="E72" s="23"/>
      <c r="F72" s="23"/>
      <c r="G72" s="23"/>
    </row>
    <row r="73" spans="1:7" ht="22.8" x14ac:dyDescent="0.3">
      <c r="A73" s="10" t="s">
        <v>119</v>
      </c>
      <c r="B73" s="89" t="s">
        <v>221</v>
      </c>
      <c r="C73" s="89" t="s">
        <v>222</v>
      </c>
      <c r="D73" s="89" t="s">
        <v>222</v>
      </c>
      <c r="E73" s="89" t="s">
        <v>223</v>
      </c>
      <c r="F73" s="89" t="s">
        <v>222</v>
      </c>
      <c r="G73" s="89" t="s">
        <v>222</v>
      </c>
    </row>
    <row r="74" spans="1:7" ht="22.8" x14ac:dyDescent="0.3">
      <c r="A74" s="11" t="s">
        <v>120</v>
      </c>
      <c r="B74" s="89" t="s">
        <v>221</v>
      </c>
      <c r="C74" s="89" t="s">
        <v>222</v>
      </c>
      <c r="D74" s="89" t="s">
        <v>222</v>
      </c>
      <c r="E74" s="89" t="s">
        <v>223</v>
      </c>
      <c r="F74" s="89" t="s">
        <v>222</v>
      </c>
      <c r="G74" s="89" t="s">
        <v>222</v>
      </c>
    </row>
    <row r="75" spans="1:7" ht="14.4" customHeight="1" x14ac:dyDescent="0.3">
      <c r="A75" s="16" t="s">
        <v>127</v>
      </c>
      <c r="B75" s="14"/>
      <c r="C75" s="20"/>
      <c r="D75" s="20"/>
      <c r="E75" s="20"/>
      <c r="F75" s="21"/>
      <c r="G75" s="21"/>
    </row>
    <row r="76" spans="1:7" ht="22.8" x14ac:dyDescent="0.3">
      <c r="A76" s="10" t="s">
        <v>119</v>
      </c>
      <c r="B76" s="89" t="s">
        <v>221</v>
      </c>
      <c r="C76" s="89" t="s">
        <v>222</v>
      </c>
      <c r="D76" s="89" t="s">
        <v>222</v>
      </c>
      <c r="E76" s="89" t="s">
        <v>223</v>
      </c>
      <c r="F76" s="89" t="s">
        <v>222</v>
      </c>
      <c r="G76" s="89" t="s">
        <v>222</v>
      </c>
    </row>
    <row r="77" spans="1:7" ht="22.8" x14ac:dyDescent="0.3">
      <c r="A77" s="11" t="s">
        <v>120</v>
      </c>
      <c r="B77" s="89" t="s">
        <v>221</v>
      </c>
      <c r="C77" s="89" t="s">
        <v>222</v>
      </c>
      <c r="D77" s="89" t="s">
        <v>222</v>
      </c>
      <c r="E77" s="89" t="s">
        <v>223</v>
      </c>
      <c r="F77" s="89" t="s">
        <v>222</v>
      </c>
      <c r="G77" s="89" t="s">
        <v>222</v>
      </c>
    </row>
    <row r="78" spans="1:7" ht="14.4" customHeight="1" x14ac:dyDescent="0.3">
      <c r="A78" s="16" t="s">
        <v>128</v>
      </c>
      <c r="B78" s="14"/>
      <c r="C78" s="20"/>
      <c r="D78" s="20"/>
      <c r="E78" s="20"/>
      <c r="F78" s="21"/>
      <c r="G78" s="21"/>
    </row>
    <row r="79" spans="1:7" ht="22.8" x14ac:dyDescent="0.3">
      <c r="A79" s="10" t="s">
        <v>119</v>
      </c>
      <c r="B79" s="89" t="s">
        <v>221</v>
      </c>
      <c r="C79" s="89" t="s">
        <v>222</v>
      </c>
      <c r="D79" s="89" t="s">
        <v>222</v>
      </c>
      <c r="E79" s="89" t="s">
        <v>223</v>
      </c>
      <c r="F79" s="89" t="s">
        <v>222</v>
      </c>
      <c r="G79" s="89" t="s">
        <v>222</v>
      </c>
    </row>
    <row r="80" spans="1:7" ht="22.8" x14ac:dyDescent="0.3">
      <c r="A80" s="11" t="s">
        <v>120</v>
      </c>
      <c r="B80" s="89" t="s">
        <v>221</v>
      </c>
      <c r="C80" s="89" t="s">
        <v>222</v>
      </c>
      <c r="D80" s="89" t="s">
        <v>222</v>
      </c>
      <c r="E80" s="89" t="s">
        <v>223</v>
      </c>
      <c r="F80" s="89" t="s">
        <v>222</v>
      </c>
      <c r="G80" s="89" t="s">
        <v>222</v>
      </c>
    </row>
    <row r="81" spans="1:7" ht="14.4" customHeight="1" x14ac:dyDescent="0.3">
      <c r="A81" s="16" t="s">
        <v>131</v>
      </c>
      <c r="B81" s="14"/>
      <c r="C81" s="20"/>
      <c r="D81" s="20"/>
      <c r="E81" s="20"/>
      <c r="F81" s="21"/>
      <c r="G81" s="21"/>
    </row>
    <row r="82" spans="1:7" ht="22.8" x14ac:dyDescent="0.3">
      <c r="A82" s="10" t="s">
        <v>119</v>
      </c>
      <c r="B82" s="89" t="s">
        <v>221</v>
      </c>
      <c r="C82" s="89" t="s">
        <v>222</v>
      </c>
      <c r="D82" s="89" t="s">
        <v>222</v>
      </c>
      <c r="E82" s="89" t="s">
        <v>223</v>
      </c>
      <c r="F82" s="89" t="s">
        <v>222</v>
      </c>
      <c r="G82" s="89" t="s">
        <v>222</v>
      </c>
    </row>
    <row r="83" spans="1:7" ht="22.8" x14ac:dyDescent="0.3">
      <c r="A83" s="11" t="s">
        <v>120</v>
      </c>
      <c r="B83" s="89" t="s">
        <v>221</v>
      </c>
      <c r="C83" s="89" t="s">
        <v>222</v>
      </c>
      <c r="D83" s="89" t="s">
        <v>222</v>
      </c>
      <c r="E83" s="89" t="s">
        <v>223</v>
      </c>
      <c r="F83" s="89" t="s">
        <v>222</v>
      </c>
      <c r="G83" s="89" t="s">
        <v>222</v>
      </c>
    </row>
    <row r="84" spans="1:7" ht="14.4" customHeight="1" x14ac:dyDescent="0.3">
      <c r="A84" s="16" t="s">
        <v>132</v>
      </c>
      <c r="B84" s="14"/>
      <c r="C84" s="20"/>
      <c r="D84" s="20"/>
      <c r="E84" s="20"/>
      <c r="F84" s="21"/>
      <c r="G84" s="21"/>
    </row>
    <row r="85" spans="1:7" ht="22.8" x14ac:dyDescent="0.3">
      <c r="A85" s="10" t="s">
        <v>119</v>
      </c>
      <c r="B85" s="90" t="s">
        <v>221</v>
      </c>
      <c r="C85" s="90" t="s">
        <v>222</v>
      </c>
      <c r="D85" s="90" t="s">
        <v>222</v>
      </c>
      <c r="E85" s="90" t="s">
        <v>223</v>
      </c>
      <c r="F85" s="90" t="s">
        <v>222</v>
      </c>
      <c r="G85" s="90" t="s">
        <v>222</v>
      </c>
    </row>
    <row r="86" spans="1:7" ht="22.8" x14ac:dyDescent="0.3">
      <c r="A86" s="11" t="s">
        <v>120</v>
      </c>
      <c r="B86" s="90" t="s">
        <v>221</v>
      </c>
      <c r="C86" s="90" t="s">
        <v>222</v>
      </c>
      <c r="D86" s="90" t="s">
        <v>222</v>
      </c>
      <c r="E86" s="90" t="s">
        <v>223</v>
      </c>
      <c r="F86" s="90" t="s">
        <v>222</v>
      </c>
      <c r="G86" s="90" t="s">
        <v>222</v>
      </c>
    </row>
    <row r="87" spans="1:7" x14ac:dyDescent="0.3">
      <c r="A87" s="1"/>
      <c r="B87" s="14"/>
      <c r="C87" s="1"/>
      <c r="D87" s="1"/>
      <c r="E87" s="15"/>
      <c r="F87" s="15"/>
      <c r="G87" s="15"/>
    </row>
    <row r="88" spans="1:7" ht="27.6" customHeight="1" x14ac:dyDescent="0.3">
      <c r="A88" s="42" t="s">
        <v>143</v>
      </c>
      <c r="B88" s="34" t="s">
        <v>121</v>
      </c>
      <c r="C88" s="34" t="s">
        <v>122</v>
      </c>
      <c r="D88" s="34" t="s">
        <v>123</v>
      </c>
      <c r="E88" s="34" t="s">
        <v>124</v>
      </c>
      <c r="F88" s="34" t="s">
        <v>125</v>
      </c>
      <c r="G88" s="34" t="s">
        <v>126</v>
      </c>
    </row>
    <row r="89" spans="1:7" ht="14.4" customHeight="1" x14ac:dyDescent="0.3">
      <c r="A89" s="24" t="s">
        <v>136</v>
      </c>
      <c r="B89" s="63">
        <v>65</v>
      </c>
      <c r="C89" s="63">
        <v>65</v>
      </c>
      <c r="D89" s="63">
        <v>65</v>
      </c>
      <c r="E89" s="63">
        <v>97.5</v>
      </c>
      <c r="F89" s="63">
        <v>65</v>
      </c>
      <c r="G89" s="63">
        <v>65</v>
      </c>
    </row>
    <row r="90" spans="1:7" ht="14.4" customHeight="1" x14ac:dyDescent="0.3">
      <c r="A90" s="24" t="s">
        <v>137</v>
      </c>
      <c r="B90" s="64">
        <v>97.5</v>
      </c>
      <c r="C90" s="64">
        <v>97.5</v>
      </c>
      <c r="D90" s="64">
        <v>97.5</v>
      </c>
      <c r="E90" s="64">
        <v>146.25</v>
      </c>
      <c r="F90" s="64">
        <v>97.5</v>
      </c>
      <c r="G90" s="64">
        <v>97.5</v>
      </c>
    </row>
    <row r="91" spans="1:7" x14ac:dyDescent="0.3">
      <c r="A91" s="24" t="s">
        <v>138</v>
      </c>
      <c r="B91" s="63">
        <v>65</v>
      </c>
      <c r="C91" s="64">
        <v>65</v>
      </c>
      <c r="D91" s="64">
        <v>65</v>
      </c>
      <c r="E91" s="65">
        <v>97.5</v>
      </c>
      <c r="F91" s="65">
        <v>65</v>
      </c>
      <c r="G91" s="65">
        <v>65</v>
      </c>
    </row>
    <row r="92" spans="1:7" x14ac:dyDescent="0.3">
      <c r="A92" s="24" t="s">
        <v>139</v>
      </c>
      <c r="B92" s="64">
        <v>97.5</v>
      </c>
      <c r="C92" s="64">
        <v>97.5</v>
      </c>
      <c r="D92" s="64">
        <v>97.5</v>
      </c>
      <c r="E92" s="65">
        <v>146.25</v>
      </c>
      <c r="F92" s="65">
        <v>97.5</v>
      </c>
      <c r="G92" s="65">
        <v>97.5</v>
      </c>
    </row>
    <row r="93" spans="1:7" ht="14.4" customHeight="1" x14ac:dyDescent="0.3">
      <c r="A93" s="24" t="s">
        <v>140</v>
      </c>
      <c r="B93" s="63">
        <v>60.77</v>
      </c>
      <c r="C93" s="64">
        <v>60.77</v>
      </c>
      <c r="D93" s="64">
        <v>60.77</v>
      </c>
      <c r="E93" s="65">
        <v>91.155000000000001</v>
      </c>
      <c r="F93" s="65">
        <v>60.77</v>
      </c>
      <c r="G93" s="65">
        <v>60.77</v>
      </c>
    </row>
    <row r="94" spans="1:7" ht="14.4" customHeight="1" x14ac:dyDescent="0.3">
      <c r="A94" s="25" t="s">
        <v>141</v>
      </c>
      <c r="B94" s="63">
        <v>60.77</v>
      </c>
      <c r="C94" s="64">
        <v>60.77</v>
      </c>
      <c r="D94" s="64">
        <v>60.77</v>
      </c>
      <c r="E94" s="65">
        <v>91.155000000000001</v>
      </c>
      <c r="F94" s="65">
        <v>60.77</v>
      </c>
      <c r="G94" s="65">
        <v>60.77</v>
      </c>
    </row>
    <row r="95" spans="1:7" ht="14.4" customHeight="1" x14ac:dyDescent="0.3">
      <c r="A95" s="41" t="s">
        <v>142</v>
      </c>
      <c r="B95" s="64">
        <v>91.155000000000001</v>
      </c>
      <c r="C95" s="64">
        <v>91.155000000000001</v>
      </c>
      <c r="D95" s="64">
        <v>91.155000000000001</v>
      </c>
      <c r="E95" s="65">
        <v>136.73250000000002</v>
      </c>
      <c r="F95" s="65">
        <v>91.155000000000001</v>
      </c>
      <c r="G95" s="65">
        <v>91.155000000000001</v>
      </c>
    </row>
    <row r="96" spans="1:7" ht="14.4" customHeight="1" x14ac:dyDescent="0.3">
      <c r="A96" s="26"/>
      <c r="E96" s="40"/>
      <c r="F96" s="40"/>
      <c r="G96" s="40"/>
    </row>
    <row r="98" spans="1:7" ht="23.4" customHeight="1" x14ac:dyDescent="0.3">
      <c r="A98" s="99"/>
      <c r="B98" s="99"/>
      <c r="C98" s="99"/>
      <c r="D98" s="99"/>
      <c r="E98" s="99"/>
      <c r="F98" s="99"/>
      <c r="G98" s="99"/>
    </row>
    <row r="99" spans="1:7" x14ac:dyDescent="0.3">
      <c r="A99" s="88"/>
      <c r="B99" s="88"/>
      <c r="C99" s="88"/>
      <c r="D99" s="88"/>
      <c r="E99" s="88"/>
      <c r="F99" s="88"/>
      <c r="G99" s="88"/>
    </row>
    <row r="100" spans="1:7" x14ac:dyDescent="0.3">
      <c r="A100" s="88"/>
      <c r="B100" s="88"/>
      <c r="C100" s="88"/>
      <c r="D100" s="88"/>
      <c r="E100" s="88"/>
      <c r="F100" s="88"/>
      <c r="G100" s="88"/>
    </row>
    <row r="101" spans="1:7" x14ac:dyDescent="0.3">
      <c r="A101" s="88"/>
      <c r="B101" s="88"/>
      <c r="C101" s="88"/>
      <c r="D101" s="88"/>
      <c r="E101" s="88"/>
      <c r="F101" s="88"/>
      <c r="G101" s="88"/>
    </row>
    <row r="102" spans="1:7" x14ac:dyDescent="0.3">
      <c r="A102" s="88"/>
      <c r="B102" s="88"/>
      <c r="C102" s="88"/>
      <c r="D102" s="88"/>
      <c r="E102" s="88"/>
      <c r="F102" s="88"/>
      <c r="G102" s="88"/>
    </row>
    <row r="103" spans="1:7" x14ac:dyDescent="0.3">
      <c r="A103" s="88"/>
      <c r="B103" s="88"/>
      <c r="C103" s="88"/>
      <c r="D103" s="88"/>
      <c r="E103" s="88"/>
      <c r="F103" s="88"/>
      <c r="G103" s="88"/>
    </row>
    <row r="115" spans="1:6" x14ac:dyDescent="0.3">
      <c r="A115" s="3"/>
      <c r="B115" s="3"/>
      <c r="C115" s="3"/>
      <c r="D115" s="3"/>
      <c r="E115" s="3"/>
      <c r="F115" s="3"/>
    </row>
  </sheetData>
  <mergeCells count="4">
    <mergeCell ref="A5:G5"/>
    <mergeCell ref="A70:G70"/>
    <mergeCell ref="B7:G7"/>
    <mergeCell ref="A98:G98"/>
  </mergeCells>
  <pageMargins left="0.25" right="0.25" top="0.75" bottom="0.75" header="0.3" footer="0.3"/>
  <pageSetup scale="6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3F21F-13F9-4CAE-91DE-F4098C396F0F}">
  <dimension ref="A1:L172"/>
  <sheetViews>
    <sheetView topLeftCell="A34" workbookViewId="0"/>
  </sheetViews>
  <sheetFormatPr defaultRowHeight="14.4" x14ac:dyDescent="0.3"/>
  <cols>
    <col min="1" max="8" width="18.5546875" customWidth="1"/>
  </cols>
  <sheetData>
    <row r="1" spans="1:10" x14ac:dyDescent="0.3">
      <c r="A1" s="36" t="s">
        <v>0</v>
      </c>
    </row>
    <row r="2" spans="1:10" x14ac:dyDescent="0.3">
      <c r="A2" s="36" t="s">
        <v>1</v>
      </c>
    </row>
    <row r="3" spans="1:10" x14ac:dyDescent="0.3">
      <c r="A3" s="36" t="s">
        <v>2</v>
      </c>
    </row>
    <row r="5" spans="1:10" x14ac:dyDescent="0.3">
      <c r="A5" s="106" t="s">
        <v>10</v>
      </c>
      <c r="B5" s="106"/>
      <c r="C5" s="106"/>
      <c r="D5" s="106"/>
      <c r="E5" s="106"/>
      <c r="F5" s="106"/>
      <c r="G5" s="106"/>
      <c r="H5" s="106"/>
      <c r="I5" s="106"/>
    </row>
    <row r="6" spans="1:10" ht="15" thickBot="1" x14ac:dyDescent="0.35">
      <c r="A6" s="29"/>
      <c r="B6" s="29"/>
      <c r="C6" s="29"/>
      <c r="D6" s="29"/>
      <c r="E6" s="29"/>
      <c r="F6" s="29"/>
      <c r="G6" s="29"/>
      <c r="H6" s="29"/>
      <c r="I6" s="29"/>
    </row>
    <row r="7" spans="1:10" ht="42" thickBot="1" x14ac:dyDescent="0.35">
      <c r="A7" s="4" t="s">
        <v>11</v>
      </c>
      <c r="B7" s="33" t="s">
        <v>12</v>
      </c>
      <c r="C7" s="52" t="s">
        <v>121</v>
      </c>
      <c r="D7" s="52" t="s">
        <v>122</v>
      </c>
      <c r="E7" s="52" t="s">
        <v>123</v>
      </c>
      <c r="F7" s="52" t="s">
        <v>124</v>
      </c>
      <c r="G7" s="52" t="s">
        <v>125</v>
      </c>
      <c r="H7" s="52" t="s">
        <v>126</v>
      </c>
    </row>
    <row r="8" spans="1:10" ht="42" thickBot="1" x14ac:dyDescent="0.35">
      <c r="A8" s="6" t="s">
        <v>13</v>
      </c>
      <c r="B8" s="53" t="s">
        <v>14</v>
      </c>
      <c r="C8" s="84" t="s">
        <v>188</v>
      </c>
      <c r="D8" s="84" t="s">
        <v>188</v>
      </c>
      <c r="E8" s="84" t="s">
        <v>188</v>
      </c>
      <c r="F8" s="84" t="s">
        <v>189</v>
      </c>
      <c r="G8" s="84" t="s">
        <v>188</v>
      </c>
      <c r="H8" s="84" t="s">
        <v>188</v>
      </c>
    </row>
    <row r="9" spans="1:10" ht="55.8" thickBot="1" x14ac:dyDescent="0.35">
      <c r="A9" s="6" t="s">
        <v>15</v>
      </c>
      <c r="B9" s="54"/>
      <c r="C9" s="84" t="s">
        <v>189</v>
      </c>
      <c r="D9" s="84" t="s">
        <v>189</v>
      </c>
      <c r="E9" s="84" t="s">
        <v>189</v>
      </c>
      <c r="F9" s="84" t="s">
        <v>186</v>
      </c>
      <c r="G9" s="84" t="s">
        <v>189</v>
      </c>
      <c r="H9" s="84" t="s">
        <v>189</v>
      </c>
      <c r="I9" s="71"/>
    </row>
    <row r="10" spans="1:10" ht="55.8" thickBot="1" x14ac:dyDescent="0.35">
      <c r="A10" s="6" t="s">
        <v>16</v>
      </c>
      <c r="B10" s="53" t="s">
        <v>14</v>
      </c>
      <c r="C10" s="84" t="s">
        <v>188</v>
      </c>
      <c r="D10" s="84" t="s">
        <v>188</v>
      </c>
      <c r="E10" s="84" t="s">
        <v>188</v>
      </c>
      <c r="F10" s="84" t="s">
        <v>189</v>
      </c>
      <c r="G10" s="84" t="s">
        <v>188</v>
      </c>
      <c r="H10" s="84" t="s">
        <v>188</v>
      </c>
    </row>
    <row r="11" spans="1:10" ht="69.599999999999994" thickBot="1" x14ac:dyDescent="0.35">
      <c r="A11" s="6" t="s">
        <v>17</v>
      </c>
      <c r="B11" s="54"/>
      <c r="C11" s="84" t="s">
        <v>189</v>
      </c>
      <c r="D11" s="84" t="s">
        <v>189</v>
      </c>
      <c r="E11" s="84" t="s">
        <v>189</v>
      </c>
      <c r="F11" s="84" t="s">
        <v>186</v>
      </c>
      <c r="G11" s="84" t="s">
        <v>189</v>
      </c>
      <c r="H11" s="84" t="s">
        <v>189</v>
      </c>
      <c r="I11" s="71"/>
    </row>
    <row r="12" spans="1:10" ht="42" thickBot="1" x14ac:dyDescent="0.35">
      <c r="A12" s="6" t="s">
        <v>18</v>
      </c>
      <c r="B12" s="53" t="s">
        <v>14</v>
      </c>
      <c r="C12" s="84" t="s">
        <v>190</v>
      </c>
      <c r="D12" s="84" t="s">
        <v>190</v>
      </c>
      <c r="E12" s="84" t="s">
        <v>190</v>
      </c>
      <c r="F12" s="84" t="s">
        <v>191</v>
      </c>
      <c r="G12" s="84" t="s">
        <v>190</v>
      </c>
      <c r="H12" s="84" t="s">
        <v>190</v>
      </c>
    </row>
    <row r="13" spans="1:10" ht="55.8" thickBot="1" x14ac:dyDescent="0.35">
      <c r="A13" s="6" t="s">
        <v>19</v>
      </c>
      <c r="B13" s="53" t="s">
        <v>14</v>
      </c>
      <c r="C13" s="84" t="s">
        <v>192</v>
      </c>
      <c r="D13" s="84" t="s">
        <v>192</v>
      </c>
      <c r="E13" s="84" t="s">
        <v>192</v>
      </c>
      <c r="F13" s="84" t="s">
        <v>193</v>
      </c>
      <c r="G13" s="84" t="s">
        <v>192</v>
      </c>
      <c r="H13" s="84" t="s">
        <v>192</v>
      </c>
      <c r="J13" s="66"/>
    </row>
    <row r="14" spans="1:10" ht="42" thickBot="1" x14ac:dyDescent="0.35">
      <c r="A14" s="6" t="s">
        <v>20</v>
      </c>
      <c r="B14" s="53" t="s">
        <v>14</v>
      </c>
      <c r="C14" s="85">
        <v>25</v>
      </c>
      <c r="D14" s="85">
        <v>25</v>
      </c>
      <c r="E14" s="85">
        <v>25</v>
      </c>
      <c r="F14" s="85">
        <f>1.5*25</f>
        <v>37.5</v>
      </c>
      <c r="G14" s="85">
        <v>25</v>
      </c>
      <c r="H14" s="85">
        <v>25</v>
      </c>
      <c r="I14" s="67"/>
    </row>
    <row r="15" spans="1:10" ht="55.8" thickBot="1" x14ac:dyDescent="0.35">
      <c r="A15" s="6" t="s">
        <v>21</v>
      </c>
      <c r="B15" s="53" t="s">
        <v>14</v>
      </c>
      <c r="C15" s="85">
        <v>25</v>
      </c>
      <c r="D15" s="85">
        <v>25</v>
      </c>
      <c r="E15" s="85">
        <v>25</v>
      </c>
      <c r="F15" s="85">
        <f>1.5*25</f>
        <v>37.5</v>
      </c>
      <c r="G15" s="85">
        <v>25</v>
      </c>
      <c r="H15" s="85">
        <v>25</v>
      </c>
    </row>
    <row r="16" spans="1:10" ht="42" thickBot="1" x14ac:dyDescent="0.35">
      <c r="A16" s="6" t="s">
        <v>22</v>
      </c>
      <c r="B16" s="53" t="s">
        <v>14</v>
      </c>
      <c r="C16" s="85">
        <v>23.5</v>
      </c>
      <c r="D16" s="85">
        <v>23.5</v>
      </c>
      <c r="E16" s="85">
        <v>23.5</v>
      </c>
      <c r="F16" s="85">
        <f>1.5*23.5</f>
        <v>35.25</v>
      </c>
      <c r="G16" s="85">
        <v>23.5</v>
      </c>
      <c r="H16" s="85">
        <v>23.5</v>
      </c>
    </row>
    <row r="17" spans="1:10" ht="55.8" thickBot="1" x14ac:dyDescent="0.35">
      <c r="A17" s="6" t="s">
        <v>23</v>
      </c>
      <c r="B17" s="53" t="s">
        <v>14</v>
      </c>
      <c r="C17" s="85">
        <v>23.5</v>
      </c>
      <c r="D17" s="85">
        <v>23.5</v>
      </c>
      <c r="E17" s="85">
        <v>23.5</v>
      </c>
      <c r="F17" s="85">
        <f>1.5*23.5</f>
        <v>35.25</v>
      </c>
      <c r="G17" s="85">
        <v>23.5</v>
      </c>
      <c r="H17" s="85">
        <v>23.5</v>
      </c>
    </row>
    <row r="18" spans="1:10" ht="28.2" thickBot="1" x14ac:dyDescent="0.35">
      <c r="A18" s="6" t="s">
        <v>24</v>
      </c>
      <c r="B18" s="53" t="s">
        <v>25</v>
      </c>
      <c r="C18" s="85">
        <v>9</v>
      </c>
      <c r="D18" s="85">
        <v>9</v>
      </c>
      <c r="E18" s="85">
        <v>9</v>
      </c>
      <c r="F18" s="85">
        <f>1.5*9</f>
        <v>13.5</v>
      </c>
      <c r="G18" s="85">
        <v>9</v>
      </c>
      <c r="H18" s="85">
        <v>9</v>
      </c>
    </row>
    <row r="19" spans="1:10" ht="42" thickBot="1" x14ac:dyDescent="0.35">
      <c r="A19" s="6" t="s">
        <v>26</v>
      </c>
      <c r="B19" s="53" t="s">
        <v>14</v>
      </c>
      <c r="C19" s="85">
        <v>40</v>
      </c>
      <c r="D19" s="85">
        <v>40</v>
      </c>
      <c r="E19" s="85">
        <v>40</v>
      </c>
      <c r="F19" s="85">
        <f>1.5*40</f>
        <v>60</v>
      </c>
      <c r="G19" s="85">
        <v>40</v>
      </c>
      <c r="H19" s="85">
        <v>40</v>
      </c>
    </row>
    <row r="20" spans="1:10" ht="55.8" thickBot="1" x14ac:dyDescent="0.35">
      <c r="A20" s="6" t="s">
        <v>27</v>
      </c>
      <c r="B20" s="53" t="s">
        <v>14</v>
      </c>
      <c r="C20" s="85">
        <v>40</v>
      </c>
      <c r="D20" s="85">
        <v>40</v>
      </c>
      <c r="E20" s="85">
        <v>40</v>
      </c>
      <c r="F20" s="85">
        <f>1.5*40</f>
        <v>60</v>
      </c>
      <c r="G20" s="85">
        <v>40</v>
      </c>
      <c r="H20" s="85">
        <v>40</v>
      </c>
    </row>
    <row r="21" spans="1:10" ht="42" thickBot="1" x14ac:dyDescent="0.35">
      <c r="A21" s="6" t="s">
        <v>28</v>
      </c>
      <c r="B21" s="53" t="s">
        <v>14</v>
      </c>
      <c r="C21" s="85">
        <v>50.65</v>
      </c>
      <c r="D21" s="85">
        <v>50.65</v>
      </c>
      <c r="E21" s="85">
        <v>50.65</v>
      </c>
      <c r="F21" s="85">
        <f>1.5*50.65</f>
        <v>75.974999999999994</v>
      </c>
      <c r="G21" s="85">
        <v>50.65</v>
      </c>
      <c r="H21" s="85">
        <v>50.65</v>
      </c>
    </row>
    <row r="22" spans="1:10" ht="55.8" thickBot="1" x14ac:dyDescent="0.35">
      <c r="A22" s="6" t="s">
        <v>29</v>
      </c>
      <c r="B22" s="53" t="s">
        <v>14</v>
      </c>
      <c r="C22" s="85">
        <v>50.65</v>
      </c>
      <c r="D22" s="85">
        <v>50.65</v>
      </c>
      <c r="E22" s="85">
        <v>50.65</v>
      </c>
      <c r="F22" s="85">
        <f>1.5*50.65</f>
        <v>75.974999999999994</v>
      </c>
      <c r="G22" s="85">
        <v>50.65</v>
      </c>
      <c r="H22" s="85">
        <v>50.65</v>
      </c>
    </row>
    <row r="23" spans="1:10" ht="42" thickBot="1" x14ac:dyDescent="0.35">
      <c r="A23" s="6" t="s">
        <v>30</v>
      </c>
      <c r="B23" s="53" t="s">
        <v>25</v>
      </c>
      <c r="C23" s="85">
        <v>258.3</v>
      </c>
      <c r="D23" s="85">
        <v>258.3</v>
      </c>
      <c r="E23" s="85">
        <v>258.3</v>
      </c>
      <c r="F23" s="85">
        <f>1.5*258.3</f>
        <v>387.45000000000005</v>
      </c>
      <c r="G23" s="85">
        <v>258.3</v>
      </c>
      <c r="H23" s="85">
        <v>258.3</v>
      </c>
    </row>
    <row r="24" spans="1:10" ht="42" thickBot="1" x14ac:dyDescent="0.35">
      <c r="A24" s="6" t="s">
        <v>31</v>
      </c>
      <c r="B24" s="53" t="s">
        <v>25</v>
      </c>
      <c r="C24" s="85">
        <v>300</v>
      </c>
      <c r="D24" s="85">
        <v>300</v>
      </c>
      <c r="E24" s="85">
        <v>300</v>
      </c>
      <c r="F24" s="85">
        <f>1.5*300</f>
        <v>450</v>
      </c>
      <c r="G24" s="85">
        <v>300</v>
      </c>
      <c r="H24" s="85">
        <v>300</v>
      </c>
    </row>
    <row r="25" spans="1:10" ht="42" thickBot="1" x14ac:dyDescent="0.35">
      <c r="A25" s="6" t="s">
        <v>32</v>
      </c>
      <c r="B25" s="53" t="s">
        <v>25</v>
      </c>
      <c r="C25" s="84" t="s">
        <v>160</v>
      </c>
      <c r="D25" s="84" t="s">
        <v>160</v>
      </c>
      <c r="E25" s="84" t="s">
        <v>160</v>
      </c>
      <c r="F25" s="84" t="s">
        <v>161</v>
      </c>
      <c r="G25" s="84" t="s">
        <v>160</v>
      </c>
      <c r="H25" s="84" t="s">
        <v>160</v>
      </c>
      <c r="I25" s="68"/>
      <c r="J25" s="68"/>
    </row>
    <row r="26" spans="1:10" ht="42" thickBot="1" x14ac:dyDescent="0.35">
      <c r="A26" s="6" t="s">
        <v>33</v>
      </c>
      <c r="B26" s="53" t="s">
        <v>34</v>
      </c>
      <c r="C26" s="84" t="s">
        <v>160</v>
      </c>
      <c r="D26" s="84" t="s">
        <v>160</v>
      </c>
      <c r="E26" s="84" t="s">
        <v>160</v>
      </c>
      <c r="F26" s="84" t="s">
        <v>161</v>
      </c>
      <c r="G26" s="84" t="s">
        <v>160</v>
      </c>
      <c r="H26" s="84" t="s">
        <v>160</v>
      </c>
    </row>
    <row r="27" spans="1:10" ht="69.599999999999994" thickBot="1" x14ac:dyDescent="0.35">
      <c r="A27" s="6" t="s">
        <v>35</v>
      </c>
      <c r="B27" s="53" t="s">
        <v>34</v>
      </c>
      <c r="C27" s="85">
        <v>320</v>
      </c>
      <c r="D27" s="85">
        <v>320</v>
      </c>
      <c r="E27" s="85">
        <v>320</v>
      </c>
      <c r="F27" s="85">
        <f>1.5*320</f>
        <v>480</v>
      </c>
      <c r="G27" s="85">
        <v>320</v>
      </c>
      <c r="H27" s="85">
        <v>320</v>
      </c>
    </row>
    <row r="28" spans="1:10" ht="28.2" thickBot="1" x14ac:dyDescent="0.35">
      <c r="A28" s="6" t="s">
        <v>36</v>
      </c>
      <c r="B28" s="53" t="s">
        <v>37</v>
      </c>
      <c r="C28" s="85">
        <v>25</v>
      </c>
      <c r="D28" s="85">
        <v>25</v>
      </c>
      <c r="E28" s="85">
        <v>25</v>
      </c>
      <c r="F28" s="85">
        <f>1.5*25</f>
        <v>37.5</v>
      </c>
      <c r="G28" s="85">
        <v>25</v>
      </c>
      <c r="H28" s="85">
        <v>25</v>
      </c>
    </row>
    <row r="29" spans="1:10" ht="28.2" thickBot="1" x14ac:dyDescent="0.35">
      <c r="A29" s="6" t="s">
        <v>38</v>
      </c>
      <c r="B29" s="53" t="s">
        <v>37</v>
      </c>
      <c r="C29" s="85">
        <v>20</v>
      </c>
      <c r="D29" s="85">
        <v>20</v>
      </c>
      <c r="E29" s="85">
        <v>20</v>
      </c>
      <c r="F29" s="85">
        <f>1.5*20</f>
        <v>30</v>
      </c>
      <c r="G29" s="85">
        <v>20</v>
      </c>
      <c r="H29" s="85">
        <v>20</v>
      </c>
    </row>
    <row r="30" spans="1:10" ht="42" thickBot="1" x14ac:dyDescent="0.35">
      <c r="A30" s="6" t="s">
        <v>39</v>
      </c>
      <c r="B30" s="53" t="s">
        <v>14</v>
      </c>
      <c r="C30" s="85">
        <v>3.5</v>
      </c>
      <c r="D30" s="85">
        <v>3.5</v>
      </c>
      <c r="E30" s="85">
        <v>3.5</v>
      </c>
      <c r="F30" s="85">
        <f>1.5*3.5</f>
        <v>5.25</v>
      </c>
      <c r="G30" s="85">
        <v>3.5</v>
      </c>
      <c r="H30" s="85">
        <v>3.5</v>
      </c>
    </row>
    <row r="31" spans="1:10" ht="42" thickBot="1" x14ac:dyDescent="0.35">
      <c r="A31" s="6" t="s">
        <v>40</v>
      </c>
      <c r="B31" s="53" t="s">
        <v>14</v>
      </c>
      <c r="C31" s="85">
        <v>3.5</v>
      </c>
      <c r="D31" s="85">
        <v>3.5</v>
      </c>
      <c r="E31" s="85">
        <v>3.5</v>
      </c>
      <c r="F31" s="85">
        <f>1.5*3.5</f>
        <v>5.25</v>
      </c>
      <c r="G31" s="85">
        <v>3.5</v>
      </c>
      <c r="H31" s="85">
        <v>3.5</v>
      </c>
    </row>
    <row r="32" spans="1:10" ht="28.2" thickBot="1" x14ac:dyDescent="0.35">
      <c r="A32" s="6" t="s">
        <v>41</v>
      </c>
      <c r="B32" s="53" t="s">
        <v>25</v>
      </c>
      <c r="C32" s="85">
        <v>460</v>
      </c>
      <c r="D32" s="85">
        <v>460</v>
      </c>
      <c r="E32" s="85">
        <v>460</v>
      </c>
      <c r="F32" s="85">
        <f>1.5*460</f>
        <v>690</v>
      </c>
      <c r="G32" s="85">
        <v>460</v>
      </c>
      <c r="H32" s="85">
        <v>460</v>
      </c>
    </row>
    <row r="33" spans="1:10" ht="55.8" thickBot="1" x14ac:dyDescent="0.35">
      <c r="A33" s="6" t="s">
        <v>42</v>
      </c>
      <c r="B33" s="53" t="s">
        <v>25</v>
      </c>
      <c r="C33" s="85">
        <v>3.38</v>
      </c>
      <c r="D33" s="85">
        <v>3.38</v>
      </c>
      <c r="E33" s="85">
        <v>3.38</v>
      </c>
      <c r="F33" s="85">
        <f>1.5*3.38</f>
        <v>5.07</v>
      </c>
      <c r="G33" s="85">
        <v>3.38</v>
      </c>
      <c r="H33" s="85">
        <v>3.38</v>
      </c>
    </row>
    <row r="34" spans="1:10" ht="55.8" thickBot="1" x14ac:dyDescent="0.35">
      <c r="A34" s="6" t="s">
        <v>43</v>
      </c>
      <c r="B34" s="53" t="s">
        <v>25</v>
      </c>
      <c r="C34" s="85">
        <v>3.38</v>
      </c>
      <c r="D34" s="85">
        <v>3.38</v>
      </c>
      <c r="E34" s="85">
        <v>3.38</v>
      </c>
      <c r="F34" s="85">
        <f>1.5*3.38</f>
        <v>5.07</v>
      </c>
      <c r="G34" s="85">
        <v>3.38</v>
      </c>
      <c r="H34" s="85">
        <v>3.38</v>
      </c>
    </row>
    <row r="35" spans="1:10" ht="42" thickBot="1" x14ac:dyDescent="0.35">
      <c r="A35" s="6" t="s">
        <v>44</v>
      </c>
      <c r="B35" s="53" t="s">
        <v>25</v>
      </c>
      <c r="C35" s="85">
        <v>48</v>
      </c>
      <c r="D35" s="85">
        <v>48</v>
      </c>
      <c r="E35" s="85">
        <v>48</v>
      </c>
      <c r="F35" s="85">
        <f>1.5*48</f>
        <v>72</v>
      </c>
      <c r="G35" s="85">
        <v>48</v>
      </c>
      <c r="H35" s="85">
        <v>48</v>
      </c>
    </row>
    <row r="36" spans="1:10" ht="55.8" thickBot="1" x14ac:dyDescent="0.35">
      <c r="A36" s="6" t="s">
        <v>45</v>
      </c>
      <c r="B36" s="53" t="s">
        <v>25</v>
      </c>
      <c r="C36" s="85">
        <v>46.15</v>
      </c>
      <c r="D36" s="85">
        <v>46.15</v>
      </c>
      <c r="E36" s="85">
        <v>46.15</v>
      </c>
      <c r="F36" s="85">
        <f>1.5*46.15</f>
        <v>69.224999999999994</v>
      </c>
      <c r="G36" s="85">
        <v>46.15</v>
      </c>
      <c r="H36" s="85">
        <v>46.15</v>
      </c>
    </row>
    <row r="37" spans="1:10" ht="42" thickBot="1" x14ac:dyDescent="0.35">
      <c r="A37" s="6" t="s">
        <v>46</v>
      </c>
      <c r="B37" s="53" t="s">
        <v>25</v>
      </c>
      <c r="C37" s="86" t="s">
        <v>162</v>
      </c>
      <c r="D37" s="86" t="s">
        <v>162</v>
      </c>
      <c r="E37" s="86" t="s">
        <v>162</v>
      </c>
      <c r="F37" s="86" t="s">
        <v>163</v>
      </c>
      <c r="G37" s="86" t="s">
        <v>162</v>
      </c>
      <c r="H37" s="86" t="s">
        <v>162</v>
      </c>
      <c r="J37" s="69"/>
    </row>
    <row r="38" spans="1:10" ht="42" thickBot="1" x14ac:dyDescent="0.35">
      <c r="A38" s="6" t="s">
        <v>47</v>
      </c>
      <c r="B38" s="53" t="s">
        <v>25</v>
      </c>
      <c r="C38" s="86" t="s">
        <v>164</v>
      </c>
      <c r="D38" s="86" t="s">
        <v>164</v>
      </c>
      <c r="E38" s="86" t="s">
        <v>164</v>
      </c>
      <c r="F38" s="86" t="s">
        <v>165</v>
      </c>
      <c r="G38" s="86" t="s">
        <v>164</v>
      </c>
      <c r="H38" s="86" t="s">
        <v>164</v>
      </c>
      <c r="I38" s="70"/>
    </row>
    <row r="39" spans="1:10" ht="42" thickBot="1" x14ac:dyDescent="0.35">
      <c r="A39" s="6" t="s">
        <v>48</v>
      </c>
      <c r="B39" s="53" t="s">
        <v>25</v>
      </c>
      <c r="C39" s="86" t="s">
        <v>162</v>
      </c>
      <c r="D39" s="86" t="s">
        <v>162</v>
      </c>
      <c r="E39" s="86" t="s">
        <v>162</v>
      </c>
      <c r="F39" s="86" t="s">
        <v>163</v>
      </c>
      <c r="G39" s="86" t="s">
        <v>162</v>
      </c>
      <c r="H39" s="86" t="s">
        <v>162</v>
      </c>
    </row>
    <row r="40" spans="1:10" ht="42" thickBot="1" x14ac:dyDescent="0.35">
      <c r="A40" s="6" t="s">
        <v>49</v>
      </c>
      <c r="B40" s="53" t="s">
        <v>25</v>
      </c>
      <c r="C40" s="86" t="s">
        <v>164</v>
      </c>
      <c r="D40" s="86" t="s">
        <v>164</v>
      </c>
      <c r="E40" s="86" t="s">
        <v>164</v>
      </c>
      <c r="F40" s="86" t="s">
        <v>165</v>
      </c>
      <c r="G40" s="86" t="s">
        <v>164</v>
      </c>
      <c r="H40" s="86" t="s">
        <v>164</v>
      </c>
    </row>
    <row r="41" spans="1:10" ht="15" thickBot="1" x14ac:dyDescent="0.35">
      <c r="A41" s="5"/>
      <c r="B41" s="5"/>
      <c r="C41" s="5"/>
      <c r="D41" s="5"/>
      <c r="E41" s="5"/>
      <c r="F41" s="5"/>
      <c r="G41" s="5"/>
      <c r="H41" s="5"/>
    </row>
    <row r="42" spans="1:10" x14ac:dyDescent="0.3">
      <c r="A42" s="107"/>
      <c r="B42" s="108"/>
      <c r="C42" s="108"/>
      <c r="D42" s="108"/>
      <c r="E42" s="108"/>
      <c r="F42" s="108"/>
      <c r="G42" s="108"/>
      <c r="H42" s="109"/>
    </row>
    <row r="43" spans="1:10" ht="15" thickBot="1" x14ac:dyDescent="0.35">
      <c r="A43" s="110" t="s">
        <v>50</v>
      </c>
      <c r="B43" s="111"/>
      <c r="C43" s="111"/>
      <c r="D43" s="111"/>
      <c r="E43" s="111"/>
      <c r="F43" s="111"/>
      <c r="G43" s="111"/>
      <c r="H43" s="112"/>
      <c r="I43" s="71"/>
    </row>
    <row r="44" spans="1:10" ht="15" thickBot="1" x14ac:dyDescent="0.35">
      <c r="A44" s="30"/>
      <c r="B44" s="31"/>
      <c r="C44" s="31"/>
      <c r="D44" s="31"/>
      <c r="E44" s="31"/>
      <c r="F44" s="31"/>
      <c r="G44" s="31"/>
      <c r="H44" s="32"/>
    </row>
    <row r="45" spans="1:10" ht="32.4" customHeight="1" thickBot="1" x14ac:dyDescent="0.35">
      <c r="A45" s="104" t="s">
        <v>153</v>
      </c>
      <c r="B45" s="105"/>
      <c r="C45" s="52" t="s">
        <v>121</v>
      </c>
      <c r="D45" s="52" t="s">
        <v>122</v>
      </c>
      <c r="E45" s="52" t="s">
        <v>123</v>
      </c>
      <c r="F45" s="52" t="s">
        <v>124</v>
      </c>
      <c r="G45" s="52" t="s">
        <v>125</v>
      </c>
      <c r="H45" s="52" t="s">
        <v>126</v>
      </c>
    </row>
    <row r="46" spans="1:10" ht="21.9" customHeight="1" thickBot="1" x14ac:dyDescent="0.35">
      <c r="A46" s="100" t="s">
        <v>51</v>
      </c>
      <c r="B46" s="101"/>
      <c r="C46" s="55"/>
      <c r="D46" s="55"/>
      <c r="E46" s="55"/>
      <c r="F46" s="55"/>
      <c r="G46" s="55"/>
      <c r="H46" s="55"/>
    </row>
    <row r="47" spans="1:10" ht="42" thickBot="1" x14ac:dyDescent="0.35">
      <c r="A47" s="102" t="s">
        <v>52</v>
      </c>
      <c r="B47" s="103"/>
      <c r="C47" s="84" t="s">
        <v>205</v>
      </c>
      <c r="D47" s="84" t="s">
        <v>205</v>
      </c>
      <c r="E47" s="84" t="s">
        <v>205</v>
      </c>
      <c r="F47" s="84" t="s">
        <v>206</v>
      </c>
      <c r="G47" s="84" t="s">
        <v>205</v>
      </c>
      <c r="H47" s="84" t="s">
        <v>205</v>
      </c>
    </row>
    <row r="48" spans="1:10" ht="21.9" customHeight="1" thickBot="1" x14ac:dyDescent="0.35">
      <c r="A48" s="100" t="s">
        <v>53</v>
      </c>
      <c r="B48" s="101"/>
      <c r="C48" s="82"/>
      <c r="D48" s="82"/>
      <c r="E48" s="82"/>
      <c r="F48" s="82"/>
      <c r="G48" s="82"/>
      <c r="H48" s="82"/>
    </row>
    <row r="49" spans="1:8" ht="42" thickBot="1" x14ac:dyDescent="0.35">
      <c r="A49" s="102" t="s">
        <v>54</v>
      </c>
      <c r="B49" s="103"/>
      <c r="C49" s="84" t="s">
        <v>205</v>
      </c>
      <c r="D49" s="84" t="s">
        <v>205</v>
      </c>
      <c r="E49" s="84" t="s">
        <v>205</v>
      </c>
      <c r="F49" s="84" t="s">
        <v>206</v>
      </c>
      <c r="G49" s="84" t="s">
        <v>205</v>
      </c>
      <c r="H49" s="84" t="s">
        <v>205</v>
      </c>
    </row>
    <row r="50" spans="1:8" ht="42" thickBot="1" x14ac:dyDescent="0.35">
      <c r="A50" s="102" t="s">
        <v>55</v>
      </c>
      <c r="B50" s="103"/>
      <c r="C50" s="84" t="s">
        <v>205</v>
      </c>
      <c r="D50" s="84" t="s">
        <v>205</v>
      </c>
      <c r="E50" s="84" t="s">
        <v>205</v>
      </c>
      <c r="F50" s="84" t="s">
        <v>206</v>
      </c>
      <c r="G50" s="84" t="s">
        <v>205</v>
      </c>
      <c r="H50" s="84" t="s">
        <v>205</v>
      </c>
    </row>
    <row r="51" spans="1:8" ht="42" thickBot="1" x14ac:dyDescent="0.35">
      <c r="A51" s="102" t="s">
        <v>56</v>
      </c>
      <c r="B51" s="103"/>
      <c r="C51" s="84" t="s">
        <v>205</v>
      </c>
      <c r="D51" s="84" t="s">
        <v>205</v>
      </c>
      <c r="E51" s="84" t="s">
        <v>205</v>
      </c>
      <c r="F51" s="84" t="s">
        <v>206</v>
      </c>
      <c r="G51" s="84" t="s">
        <v>205</v>
      </c>
      <c r="H51" s="84" t="s">
        <v>205</v>
      </c>
    </row>
    <row r="52" spans="1:8" ht="55.8" thickBot="1" x14ac:dyDescent="0.35">
      <c r="A52" s="102" t="s">
        <v>57</v>
      </c>
      <c r="B52" s="103"/>
      <c r="C52" s="84" t="s">
        <v>166</v>
      </c>
      <c r="D52" s="84" t="s">
        <v>166</v>
      </c>
      <c r="E52" s="84" t="s">
        <v>166</v>
      </c>
      <c r="F52" s="84" t="s">
        <v>167</v>
      </c>
      <c r="G52" s="84" t="s">
        <v>166</v>
      </c>
      <c r="H52" s="84" t="s">
        <v>166</v>
      </c>
    </row>
    <row r="53" spans="1:8" ht="55.8" thickBot="1" x14ac:dyDescent="0.35">
      <c r="A53" s="102" t="s">
        <v>58</v>
      </c>
      <c r="B53" s="103"/>
      <c r="C53" s="84" t="s">
        <v>166</v>
      </c>
      <c r="D53" s="84" t="s">
        <v>166</v>
      </c>
      <c r="E53" s="84" t="s">
        <v>166</v>
      </c>
      <c r="F53" s="84" t="s">
        <v>167</v>
      </c>
      <c r="G53" s="84" t="s">
        <v>166</v>
      </c>
      <c r="H53" s="84" t="s">
        <v>166</v>
      </c>
    </row>
    <row r="54" spans="1:8" ht="21.9" customHeight="1" thickBot="1" x14ac:dyDescent="0.35">
      <c r="A54" s="100" t="s">
        <v>59</v>
      </c>
      <c r="B54" s="101"/>
      <c r="C54" s="82"/>
      <c r="D54" s="82"/>
      <c r="E54" s="82"/>
      <c r="F54" s="82"/>
      <c r="G54" s="82"/>
      <c r="H54" s="82"/>
    </row>
    <row r="55" spans="1:8" ht="55.8" thickBot="1" x14ac:dyDescent="0.35">
      <c r="A55" s="102" t="s">
        <v>60</v>
      </c>
      <c r="B55" s="103"/>
      <c r="C55" s="84" t="s">
        <v>168</v>
      </c>
      <c r="D55" s="84" t="s">
        <v>168</v>
      </c>
      <c r="E55" s="84" t="s">
        <v>168</v>
      </c>
      <c r="F55" s="84" t="s">
        <v>169</v>
      </c>
      <c r="G55" s="84" t="s">
        <v>168</v>
      </c>
      <c r="H55" s="84" t="s">
        <v>168</v>
      </c>
    </row>
    <row r="56" spans="1:8" ht="55.8" thickBot="1" x14ac:dyDescent="0.35">
      <c r="A56" s="102" t="s">
        <v>61</v>
      </c>
      <c r="B56" s="103"/>
      <c r="C56" s="84" t="s">
        <v>168</v>
      </c>
      <c r="D56" s="84" t="s">
        <v>168</v>
      </c>
      <c r="E56" s="84" t="s">
        <v>168</v>
      </c>
      <c r="F56" s="84" t="s">
        <v>169</v>
      </c>
      <c r="G56" s="84" t="s">
        <v>168</v>
      </c>
      <c r="H56" s="84" t="s">
        <v>168</v>
      </c>
    </row>
    <row r="57" spans="1:8" ht="55.8" thickBot="1" x14ac:dyDescent="0.35">
      <c r="A57" s="102" t="s">
        <v>62</v>
      </c>
      <c r="B57" s="103"/>
      <c r="C57" s="84" t="s">
        <v>168</v>
      </c>
      <c r="D57" s="84" t="s">
        <v>168</v>
      </c>
      <c r="E57" s="84" t="s">
        <v>168</v>
      </c>
      <c r="F57" s="84" t="s">
        <v>169</v>
      </c>
      <c r="G57" s="84" t="s">
        <v>168</v>
      </c>
      <c r="H57" s="84" t="s">
        <v>168</v>
      </c>
    </row>
    <row r="58" spans="1:8" ht="55.8" thickBot="1" x14ac:dyDescent="0.35">
      <c r="A58" s="102" t="s">
        <v>63</v>
      </c>
      <c r="B58" s="103"/>
      <c r="C58" s="84" t="s">
        <v>168</v>
      </c>
      <c r="D58" s="84" t="s">
        <v>168</v>
      </c>
      <c r="E58" s="84" t="s">
        <v>168</v>
      </c>
      <c r="F58" s="84" t="s">
        <v>169</v>
      </c>
      <c r="G58" s="84" t="s">
        <v>168</v>
      </c>
      <c r="H58" s="84" t="s">
        <v>168</v>
      </c>
    </row>
    <row r="61" spans="1:8" ht="29.4" thickBot="1" x14ac:dyDescent="0.35">
      <c r="A61" s="117" t="s">
        <v>65</v>
      </c>
      <c r="B61" s="126"/>
      <c r="C61" s="52" t="s">
        <v>121</v>
      </c>
      <c r="D61" s="52" t="s">
        <v>122</v>
      </c>
      <c r="E61" s="52" t="s">
        <v>123</v>
      </c>
      <c r="F61" s="52" t="s">
        <v>124</v>
      </c>
      <c r="G61" s="52" t="s">
        <v>125</v>
      </c>
      <c r="H61" s="52" t="s">
        <v>126</v>
      </c>
    </row>
    <row r="62" spans="1:8" ht="15" thickBot="1" x14ac:dyDescent="0.35">
      <c r="A62" s="100" t="s">
        <v>67</v>
      </c>
      <c r="B62" s="127"/>
      <c r="C62" s="56"/>
      <c r="D62" s="113"/>
      <c r="E62" s="114"/>
      <c r="F62" s="113"/>
      <c r="G62" s="114"/>
      <c r="H62" s="57"/>
    </row>
    <row r="63" spans="1:8" x14ac:dyDescent="0.3">
      <c r="A63" s="124" t="s">
        <v>68</v>
      </c>
      <c r="B63" s="125"/>
      <c r="C63" s="58"/>
      <c r="D63" s="59"/>
      <c r="E63" s="58"/>
      <c r="F63" s="59"/>
      <c r="G63" s="58"/>
      <c r="H63" s="60"/>
    </row>
    <row r="64" spans="1:8" ht="55.2" x14ac:dyDescent="0.3">
      <c r="A64" s="119" t="s">
        <v>66</v>
      </c>
      <c r="B64" s="119"/>
      <c r="C64" s="73" t="s">
        <v>168</v>
      </c>
      <c r="D64" s="73" t="s">
        <v>168</v>
      </c>
      <c r="E64" s="73" t="s">
        <v>168</v>
      </c>
      <c r="F64" s="73" t="s">
        <v>171</v>
      </c>
      <c r="G64" s="73" t="s">
        <v>168</v>
      </c>
      <c r="H64" s="73" t="s">
        <v>168</v>
      </c>
    </row>
    <row r="65" spans="1:8" ht="55.2" x14ac:dyDescent="0.3">
      <c r="A65" s="119" t="s">
        <v>64</v>
      </c>
      <c r="B65" s="119"/>
      <c r="C65" s="73" t="s">
        <v>168</v>
      </c>
      <c r="D65" s="73" t="s">
        <v>168</v>
      </c>
      <c r="E65" s="73" t="s">
        <v>168</v>
      </c>
      <c r="F65" s="73" t="s">
        <v>171</v>
      </c>
      <c r="G65" s="73" t="s">
        <v>168</v>
      </c>
      <c r="H65" s="73" t="s">
        <v>168</v>
      </c>
    </row>
    <row r="66" spans="1:8" ht="55.8" thickBot="1" x14ac:dyDescent="0.35">
      <c r="A66" s="119" t="s">
        <v>154</v>
      </c>
      <c r="B66" s="119"/>
      <c r="C66" s="73" t="s">
        <v>168</v>
      </c>
      <c r="D66" s="73" t="s">
        <v>168</v>
      </c>
      <c r="E66" s="73" t="s">
        <v>168</v>
      </c>
      <c r="F66" s="73" t="s">
        <v>171</v>
      </c>
      <c r="G66" s="73" t="s">
        <v>168</v>
      </c>
      <c r="H66" s="73" t="s">
        <v>168</v>
      </c>
    </row>
    <row r="67" spans="1:8" ht="15" thickBot="1" x14ac:dyDescent="0.35">
      <c r="A67" s="100" t="s">
        <v>69</v>
      </c>
      <c r="B67" s="127"/>
      <c r="C67" s="74"/>
      <c r="D67" s="75"/>
      <c r="E67" s="74"/>
      <c r="F67" s="75"/>
      <c r="G67" s="74"/>
      <c r="H67" s="74"/>
    </row>
    <row r="68" spans="1:8" ht="55.2" x14ac:dyDescent="0.3">
      <c r="A68" s="119" t="s">
        <v>66</v>
      </c>
      <c r="B68" s="119"/>
      <c r="C68" s="73" t="s">
        <v>168</v>
      </c>
      <c r="D68" s="73" t="s">
        <v>168</v>
      </c>
      <c r="E68" s="73" t="s">
        <v>168</v>
      </c>
      <c r="F68" s="73" t="s">
        <v>171</v>
      </c>
      <c r="G68" s="73" t="s">
        <v>168</v>
      </c>
      <c r="H68" s="73" t="s">
        <v>168</v>
      </c>
    </row>
    <row r="69" spans="1:8" ht="55.2" x14ac:dyDescent="0.3">
      <c r="A69" s="119" t="s">
        <v>64</v>
      </c>
      <c r="B69" s="119"/>
      <c r="C69" s="73" t="s">
        <v>168</v>
      </c>
      <c r="D69" s="73" t="s">
        <v>168</v>
      </c>
      <c r="E69" s="73" t="s">
        <v>168</v>
      </c>
      <c r="F69" s="73" t="s">
        <v>171</v>
      </c>
      <c r="G69" s="73" t="s">
        <v>168</v>
      </c>
      <c r="H69" s="73" t="s">
        <v>168</v>
      </c>
    </row>
    <row r="70" spans="1:8" ht="55.8" thickBot="1" x14ac:dyDescent="0.35">
      <c r="A70" s="119" t="s">
        <v>154</v>
      </c>
      <c r="B70" s="119"/>
      <c r="C70" s="73" t="s">
        <v>168</v>
      </c>
      <c r="D70" s="73" t="s">
        <v>168</v>
      </c>
      <c r="E70" s="73" t="s">
        <v>168</v>
      </c>
      <c r="F70" s="73" t="s">
        <v>171</v>
      </c>
      <c r="G70" s="73" t="s">
        <v>168</v>
      </c>
      <c r="H70" s="73" t="s">
        <v>168</v>
      </c>
    </row>
    <row r="71" spans="1:8" ht="24" customHeight="1" thickBot="1" x14ac:dyDescent="0.35">
      <c r="A71" s="117" t="s">
        <v>70</v>
      </c>
      <c r="B71" s="118"/>
      <c r="C71" s="76"/>
      <c r="D71" s="77"/>
      <c r="E71" s="76"/>
      <c r="F71" s="77"/>
      <c r="G71" s="76"/>
      <c r="H71" s="78"/>
    </row>
    <row r="72" spans="1:8" ht="55.2" x14ac:dyDescent="0.3">
      <c r="A72" s="119" t="s">
        <v>66</v>
      </c>
      <c r="B72" s="119"/>
      <c r="C72" s="73" t="s">
        <v>168</v>
      </c>
      <c r="D72" s="73" t="s">
        <v>168</v>
      </c>
      <c r="E72" s="73" t="s">
        <v>168</v>
      </c>
      <c r="F72" s="73" t="s">
        <v>171</v>
      </c>
      <c r="G72" s="73" t="s">
        <v>168</v>
      </c>
      <c r="H72" s="73" t="s">
        <v>168</v>
      </c>
    </row>
    <row r="73" spans="1:8" ht="55.2" x14ac:dyDescent="0.3">
      <c r="A73" s="119" t="s">
        <v>64</v>
      </c>
      <c r="B73" s="119"/>
      <c r="C73" s="73" t="s">
        <v>168</v>
      </c>
      <c r="D73" s="73" t="s">
        <v>168</v>
      </c>
      <c r="E73" s="73" t="s">
        <v>168</v>
      </c>
      <c r="F73" s="73" t="s">
        <v>171</v>
      </c>
      <c r="G73" s="73" t="s">
        <v>168</v>
      </c>
      <c r="H73" s="73" t="s">
        <v>168</v>
      </c>
    </row>
    <row r="74" spans="1:8" ht="55.2" x14ac:dyDescent="0.3">
      <c r="A74" s="119" t="s">
        <v>154</v>
      </c>
      <c r="B74" s="119"/>
      <c r="C74" s="73" t="s">
        <v>168</v>
      </c>
      <c r="D74" s="73" t="s">
        <v>168</v>
      </c>
      <c r="E74" s="73" t="s">
        <v>168</v>
      </c>
      <c r="F74" s="73" t="s">
        <v>171</v>
      </c>
      <c r="G74" s="73" t="s">
        <v>168</v>
      </c>
      <c r="H74" s="73" t="s">
        <v>168</v>
      </c>
    </row>
    <row r="75" spans="1:8" ht="25.5" customHeight="1" thickBot="1" x14ac:dyDescent="0.35">
      <c r="A75" s="117" t="s">
        <v>71</v>
      </c>
      <c r="B75" s="118"/>
      <c r="C75" s="78"/>
      <c r="D75" s="79"/>
      <c r="E75" s="78"/>
      <c r="F75" s="79"/>
      <c r="G75" s="78"/>
      <c r="H75" s="78"/>
    </row>
    <row r="76" spans="1:8" ht="55.2" x14ac:dyDescent="0.3">
      <c r="A76" s="119" t="s">
        <v>66</v>
      </c>
      <c r="B76" s="119"/>
      <c r="C76" s="73" t="s">
        <v>166</v>
      </c>
      <c r="D76" s="73" t="s">
        <v>166</v>
      </c>
      <c r="E76" s="73" t="s">
        <v>166</v>
      </c>
      <c r="F76" s="73" t="s">
        <v>170</v>
      </c>
      <c r="G76" s="73" t="s">
        <v>166</v>
      </c>
      <c r="H76" s="73" t="s">
        <v>166</v>
      </c>
    </row>
    <row r="77" spans="1:8" ht="55.2" x14ac:dyDescent="0.3">
      <c r="A77" s="119" t="s">
        <v>64</v>
      </c>
      <c r="B77" s="119"/>
      <c r="C77" s="73" t="s">
        <v>166</v>
      </c>
      <c r="D77" s="73" t="s">
        <v>166</v>
      </c>
      <c r="E77" s="73" t="s">
        <v>166</v>
      </c>
      <c r="F77" s="73" t="s">
        <v>170</v>
      </c>
      <c r="G77" s="73" t="s">
        <v>166</v>
      </c>
      <c r="H77" s="73" t="s">
        <v>166</v>
      </c>
    </row>
    <row r="78" spans="1:8" ht="55.2" x14ac:dyDescent="0.3">
      <c r="A78" s="119" t="s">
        <v>154</v>
      </c>
      <c r="B78" s="119"/>
      <c r="C78" s="73" t="s">
        <v>166</v>
      </c>
      <c r="D78" s="73" t="s">
        <v>166</v>
      </c>
      <c r="E78" s="73" t="s">
        <v>166</v>
      </c>
      <c r="F78" s="73" t="s">
        <v>170</v>
      </c>
      <c r="G78" s="73" t="s">
        <v>166</v>
      </c>
      <c r="H78" s="73" t="s">
        <v>166</v>
      </c>
    </row>
    <row r="79" spans="1:8" ht="24" customHeight="1" thickBot="1" x14ac:dyDescent="0.35">
      <c r="A79" s="117" t="s">
        <v>72</v>
      </c>
      <c r="B79" s="118"/>
      <c r="C79" s="78"/>
      <c r="D79" s="79"/>
      <c r="E79" s="78"/>
      <c r="F79" s="79"/>
      <c r="G79" s="78"/>
      <c r="H79" s="78"/>
    </row>
    <row r="80" spans="1:8" ht="55.2" x14ac:dyDescent="0.3">
      <c r="A80" s="119" t="s">
        <v>66</v>
      </c>
      <c r="B80" s="119"/>
      <c r="C80" s="73" t="s">
        <v>166</v>
      </c>
      <c r="D80" s="73" t="s">
        <v>166</v>
      </c>
      <c r="E80" s="73" t="s">
        <v>166</v>
      </c>
      <c r="F80" s="73" t="s">
        <v>170</v>
      </c>
      <c r="G80" s="73" t="s">
        <v>166</v>
      </c>
      <c r="H80" s="73" t="s">
        <v>166</v>
      </c>
    </row>
    <row r="81" spans="1:8" ht="55.2" x14ac:dyDescent="0.3">
      <c r="A81" s="119" t="s">
        <v>64</v>
      </c>
      <c r="B81" s="119"/>
      <c r="C81" s="73" t="s">
        <v>166</v>
      </c>
      <c r="D81" s="73" t="s">
        <v>166</v>
      </c>
      <c r="E81" s="73" t="s">
        <v>166</v>
      </c>
      <c r="F81" s="73" t="s">
        <v>170</v>
      </c>
      <c r="G81" s="73" t="s">
        <v>166</v>
      </c>
      <c r="H81" s="73" t="s">
        <v>166</v>
      </c>
    </row>
    <row r="82" spans="1:8" ht="55.2" x14ac:dyDescent="0.3">
      <c r="A82" s="119" t="s">
        <v>154</v>
      </c>
      <c r="B82" s="119"/>
      <c r="C82" s="73" t="s">
        <v>166</v>
      </c>
      <c r="D82" s="73" t="s">
        <v>166</v>
      </c>
      <c r="E82" s="73" t="s">
        <v>166</v>
      </c>
      <c r="F82" s="73" t="s">
        <v>170</v>
      </c>
      <c r="G82" s="73" t="s">
        <v>166</v>
      </c>
      <c r="H82" s="73" t="s">
        <v>166</v>
      </c>
    </row>
    <row r="83" spans="1:8" ht="24.9" customHeight="1" thickBot="1" x14ac:dyDescent="0.35">
      <c r="A83" s="117" t="s">
        <v>73</v>
      </c>
      <c r="B83" s="118"/>
      <c r="C83" s="78"/>
      <c r="D83" s="79"/>
      <c r="E83" s="78"/>
      <c r="F83" s="79"/>
      <c r="G83" s="78"/>
      <c r="H83" s="78"/>
    </row>
    <row r="84" spans="1:8" ht="55.2" x14ac:dyDescent="0.3">
      <c r="A84" s="119" t="s">
        <v>66</v>
      </c>
      <c r="B84" s="119"/>
      <c r="C84" s="73" t="s">
        <v>166</v>
      </c>
      <c r="D84" s="73" t="s">
        <v>166</v>
      </c>
      <c r="E84" s="73" t="s">
        <v>166</v>
      </c>
      <c r="F84" s="73" t="s">
        <v>170</v>
      </c>
      <c r="G84" s="73" t="s">
        <v>166</v>
      </c>
      <c r="H84" s="73" t="s">
        <v>166</v>
      </c>
    </row>
    <row r="85" spans="1:8" ht="55.2" x14ac:dyDescent="0.3">
      <c r="A85" s="119" t="s">
        <v>64</v>
      </c>
      <c r="B85" s="119"/>
      <c r="C85" s="73" t="s">
        <v>166</v>
      </c>
      <c r="D85" s="73" t="s">
        <v>166</v>
      </c>
      <c r="E85" s="73" t="s">
        <v>166</v>
      </c>
      <c r="F85" s="73" t="s">
        <v>170</v>
      </c>
      <c r="G85" s="73" t="s">
        <v>166</v>
      </c>
      <c r="H85" s="73" t="s">
        <v>166</v>
      </c>
    </row>
    <row r="86" spans="1:8" ht="55.2" x14ac:dyDescent="0.3">
      <c r="A86" s="119" t="s">
        <v>154</v>
      </c>
      <c r="B86" s="119"/>
      <c r="C86" s="73" t="s">
        <v>166</v>
      </c>
      <c r="D86" s="73" t="s">
        <v>166</v>
      </c>
      <c r="E86" s="73" t="s">
        <v>166</v>
      </c>
      <c r="F86" s="73" t="s">
        <v>170</v>
      </c>
      <c r="G86" s="73" t="s">
        <v>166</v>
      </c>
      <c r="H86" s="73" t="s">
        <v>166</v>
      </c>
    </row>
    <row r="87" spans="1:8" ht="26.1" customHeight="1" thickBot="1" x14ac:dyDescent="0.35">
      <c r="A87" s="117" t="s">
        <v>74</v>
      </c>
      <c r="B87" s="118"/>
      <c r="C87" s="78"/>
      <c r="D87" s="79"/>
      <c r="E87" s="78"/>
      <c r="F87" s="79"/>
      <c r="G87" s="78"/>
      <c r="H87" s="78"/>
    </row>
    <row r="88" spans="1:8" ht="69" x14ac:dyDescent="0.3">
      <c r="A88" s="119" t="s">
        <v>66</v>
      </c>
      <c r="B88" s="119"/>
      <c r="C88" s="73" t="s">
        <v>172</v>
      </c>
      <c r="D88" s="73" t="s">
        <v>172</v>
      </c>
      <c r="E88" s="73" t="s">
        <v>172</v>
      </c>
      <c r="F88" s="73" t="s">
        <v>174</v>
      </c>
      <c r="G88" s="73" t="s">
        <v>172</v>
      </c>
      <c r="H88" s="73" t="s">
        <v>172</v>
      </c>
    </row>
    <row r="89" spans="1:8" ht="69" x14ac:dyDescent="0.3">
      <c r="A89" s="119" t="s">
        <v>64</v>
      </c>
      <c r="B89" s="119"/>
      <c r="C89" s="73" t="s">
        <v>172</v>
      </c>
      <c r="D89" s="73" t="s">
        <v>172</v>
      </c>
      <c r="E89" s="73" t="s">
        <v>172</v>
      </c>
      <c r="F89" s="73" t="s">
        <v>174</v>
      </c>
      <c r="G89" s="73" t="s">
        <v>172</v>
      </c>
      <c r="H89" s="73" t="s">
        <v>172</v>
      </c>
    </row>
    <row r="90" spans="1:8" ht="69" x14ac:dyDescent="0.3">
      <c r="A90" s="119" t="s">
        <v>154</v>
      </c>
      <c r="B90" s="119"/>
      <c r="C90" s="73" t="s">
        <v>172</v>
      </c>
      <c r="D90" s="73" t="s">
        <v>172</v>
      </c>
      <c r="E90" s="73" t="s">
        <v>172</v>
      </c>
      <c r="F90" s="73" t="s">
        <v>174</v>
      </c>
      <c r="G90" s="73" t="s">
        <v>172</v>
      </c>
      <c r="H90" s="73" t="s">
        <v>172</v>
      </c>
    </row>
    <row r="91" spans="1:8" ht="25.5" customHeight="1" thickBot="1" x14ac:dyDescent="0.35">
      <c r="A91" s="117" t="s">
        <v>75</v>
      </c>
      <c r="B91" s="118"/>
      <c r="C91" s="78"/>
      <c r="D91" s="79"/>
      <c r="E91" s="78"/>
      <c r="F91" s="79"/>
      <c r="G91" s="78"/>
      <c r="H91" s="78"/>
    </row>
    <row r="92" spans="1:8" ht="55.2" x14ac:dyDescent="0.3">
      <c r="A92" s="119" t="s">
        <v>66</v>
      </c>
      <c r="B92" s="119"/>
      <c r="C92" s="73" t="s">
        <v>173</v>
      </c>
      <c r="D92" s="73" t="s">
        <v>173</v>
      </c>
      <c r="E92" s="73" t="s">
        <v>173</v>
      </c>
      <c r="F92" s="73" t="s">
        <v>175</v>
      </c>
      <c r="G92" s="73" t="s">
        <v>173</v>
      </c>
      <c r="H92" s="73" t="s">
        <v>173</v>
      </c>
    </row>
    <row r="93" spans="1:8" ht="55.2" x14ac:dyDescent="0.3">
      <c r="A93" s="119" t="s">
        <v>64</v>
      </c>
      <c r="B93" s="119"/>
      <c r="C93" s="73" t="s">
        <v>173</v>
      </c>
      <c r="D93" s="73" t="s">
        <v>173</v>
      </c>
      <c r="E93" s="73" t="s">
        <v>173</v>
      </c>
      <c r="F93" s="73" t="s">
        <v>175</v>
      </c>
      <c r="G93" s="73" t="s">
        <v>173</v>
      </c>
      <c r="H93" s="73" t="s">
        <v>173</v>
      </c>
    </row>
    <row r="94" spans="1:8" ht="55.2" x14ac:dyDescent="0.3">
      <c r="A94" s="119" t="s">
        <v>154</v>
      </c>
      <c r="B94" s="119"/>
      <c r="C94" s="73" t="s">
        <v>173</v>
      </c>
      <c r="D94" s="73" t="s">
        <v>173</v>
      </c>
      <c r="E94" s="73" t="s">
        <v>173</v>
      </c>
      <c r="F94" s="73" t="s">
        <v>175</v>
      </c>
      <c r="G94" s="73" t="s">
        <v>173</v>
      </c>
      <c r="H94" s="73" t="s">
        <v>173</v>
      </c>
    </row>
    <row r="95" spans="1:8" x14ac:dyDescent="0.3">
      <c r="A95" s="122" t="s">
        <v>76</v>
      </c>
      <c r="B95" s="123"/>
      <c r="C95" s="78"/>
      <c r="D95" s="79"/>
      <c r="E95" s="78"/>
      <c r="F95" s="79"/>
      <c r="G95" s="78"/>
      <c r="H95" s="78"/>
    </row>
    <row r="96" spans="1:8" ht="55.2" x14ac:dyDescent="0.3">
      <c r="A96" s="119" t="s">
        <v>66</v>
      </c>
      <c r="B96" s="119"/>
      <c r="C96" s="73" t="s">
        <v>173</v>
      </c>
      <c r="D96" s="73" t="s">
        <v>173</v>
      </c>
      <c r="E96" s="73" t="s">
        <v>173</v>
      </c>
      <c r="F96" s="73" t="s">
        <v>175</v>
      </c>
      <c r="G96" s="73" t="s">
        <v>173</v>
      </c>
      <c r="H96" s="73" t="s">
        <v>173</v>
      </c>
    </row>
    <row r="97" spans="1:12" ht="55.2" x14ac:dyDescent="0.3">
      <c r="A97" s="119" t="s">
        <v>64</v>
      </c>
      <c r="B97" s="119"/>
      <c r="C97" s="73" t="s">
        <v>173</v>
      </c>
      <c r="D97" s="73" t="s">
        <v>173</v>
      </c>
      <c r="E97" s="73" t="s">
        <v>173</v>
      </c>
      <c r="F97" s="73" t="s">
        <v>175</v>
      </c>
      <c r="G97" s="73" t="s">
        <v>173</v>
      </c>
      <c r="H97" s="73" t="s">
        <v>173</v>
      </c>
    </row>
    <row r="98" spans="1:12" ht="55.8" thickBot="1" x14ac:dyDescent="0.35">
      <c r="A98" s="119" t="s">
        <v>154</v>
      </c>
      <c r="B98" s="119"/>
      <c r="C98" s="73" t="s">
        <v>173</v>
      </c>
      <c r="D98" s="73" t="s">
        <v>173</v>
      </c>
      <c r="E98" s="73" t="s">
        <v>173</v>
      </c>
      <c r="F98" s="73" t="s">
        <v>175</v>
      </c>
      <c r="G98" s="73" t="s">
        <v>173</v>
      </c>
      <c r="H98" s="73" t="s">
        <v>173</v>
      </c>
    </row>
    <row r="99" spans="1:12" ht="27.6" customHeight="1" thickBot="1" x14ac:dyDescent="0.35">
      <c r="A99" s="100" t="s">
        <v>77</v>
      </c>
      <c r="B99" s="128"/>
      <c r="C99" s="80" t="s">
        <v>121</v>
      </c>
      <c r="D99" s="80" t="s">
        <v>122</v>
      </c>
      <c r="E99" s="80" t="s">
        <v>123</v>
      </c>
      <c r="F99" s="80" t="s">
        <v>124</v>
      </c>
      <c r="G99" s="80" t="s">
        <v>125</v>
      </c>
      <c r="H99" s="80" t="s">
        <v>126</v>
      </c>
    </row>
    <row r="100" spans="1:12" ht="42.6" customHeight="1" x14ac:dyDescent="0.3">
      <c r="A100" s="129" t="s">
        <v>155</v>
      </c>
      <c r="B100" s="130"/>
      <c r="C100" s="115"/>
      <c r="D100" s="115"/>
      <c r="E100" s="115"/>
      <c r="F100" s="115"/>
      <c r="G100" s="115"/>
      <c r="H100" s="116"/>
    </row>
    <row r="101" spans="1:12" ht="55.2" x14ac:dyDescent="0.3">
      <c r="A101" s="121" t="s">
        <v>78</v>
      </c>
      <c r="B101" s="121"/>
      <c r="C101" s="81" t="s">
        <v>176</v>
      </c>
      <c r="D101" s="81" t="s">
        <v>176</v>
      </c>
      <c r="E101" s="81" t="s">
        <v>176</v>
      </c>
      <c r="F101" s="81" t="s">
        <v>177</v>
      </c>
      <c r="G101" s="81" t="s">
        <v>176</v>
      </c>
      <c r="H101" s="81" t="s">
        <v>176</v>
      </c>
      <c r="K101" s="72"/>
      <c r="L101" s="72"/>
    </row>
    <row r="102" spans="1:12" ht="55.2" x14ac:dyDescent="0.3">
      <c r="A102" s="121" t="s">
        <v>79</v>
      </c>
      <c r="B102" s="121"/>
      <c r="C102" s="81" t="s">
        <v>176</v>
      </c>
      <c r="D102" s="81" t="s">
        <v>176</v>
      </c>
      <c r="E102" s="81" t="s">
        <v>176</v>
      </c>
      <c r="F102" s="81" t="s">
        <v>177</v>
      </c>
      <c r="G102" s="81" t="s">
        <v>176</v>
      </c>
      <c r="H102" s="81" t="s">
        <v>176</v>
      </c>
    </row>
    <row r="103" spans="1:12" ht="55.2" x14ac:dyDescent="0.3">
      <c r="A103" s="121" t="s">
        <v>80</v>
      </c>
      <c r="B103" s="121"/>
      <c r="C103" s="81" t="s">
        <v>176</v>
      </c>
      <c r="D103" s="81" t="s">
        <v>176</v>
      </c>
      <c r="E103" s="81" t="s">
        <v>176</v>
      </c>
      <c r="F103" s="81" t="s">
        <v>177</v>
      </c>
      <c r="G103" s="81" t="s">
        <v>176</v>
      </c>
      <c r="H103" s="81" t="s">
        <v>176</v>
      </c>
    </row>
    <row r="104" spans="1:12" ht="28.5" customHeight="1" x14ac:dyDescent="0.3">
      <c r="A104" s="122" t="s">
        <v>81</v>
      </c>
      <c r="B104" s="123"/>
      <c r="C104" s="82"/>
      <c r="D104" s="82"/>
      <c r="E104" s="82"/>
      <c r="F104" s="82"/>
      <c r="G104" s="82"/>
      <c r="H104" s="82"/>
    </row>
    <row r="105" spans="1:12" ht="43.2" x14ac:dyDescent="0.3">
      <c r="A105" s="122" t="s">
        <v>82</v>
      </c>
      <c r="B105" s="123"/>
      <c r="C105" s="83" t="s">
        <v>178</v>
      </c>
      <c r="D105" s="83" t="s">
        <v>178</v>
      </c>
      <c r="E105" s="83" t="s">
        <v>178</v>
      </c>
      <c r="F105" s="83" t="s">
        <v>179</v>
      </c>
      <c r="G105" s="83" t="s">
        <v>178</v>
      </c>
      <c r="H105" s="83" t="s">
        <v>178</v>
      </c>
    </row>
    <row r="106" spans="1:12" ht="28.5" customHeight="1" x14ac:dyDescent="0.3">
      <c r="A106" s="123" t="s">
        <v>83</v>
      </c>
      <c r="B106" s="123"/>
      <c r="C106" s="82"/>
      <c r="D106" s="82"/>
      <c r="E106" s="82"/>
      <c r="F106" s="82"/>
      <c r="G106" s="82"/>
      <c r="H106" s="82"/>
    </row>
    <row r="107" spans="1:12" ht="55.2" x14ac:dyDescent="0.3">
      <c r="A107" s="120" t="s">
        <v>84</v>
      </c>
      <c r="B107" s="121"/>
      <c r="C107" s="81" t="s">
        <v>180</v>
      </c>
      <c r="D107" s="81" t="s">
        <v>180</v>
      </c>
      <c r="E107" s="81" t="s">
        <v>180</v>
      </c>
      <c r="F107" s="81" t="s">
        <v>181</v>
      </c>
      <c r="G107" s="81" t="s">
        <v>180</v>
      </c>
      <c r="H107" s="81" t="s">
        <v>180</v>
      </c>
    </row>
    <row r="108" spans="1:12" ht="55.2" x14ac:dyDescent="0.3">
      <c r="A108" s="120" t="s">
        <v>85</v>
      </c>
      <c r="B108" s="121"/>
      <c r="C108" s="81" t="s">
        <v>180</v>
      </c>
      <c r="D108" s="81" t="s">
        <v>180</v>
      </c>
      <c r="E108" s="81" t="s">
        <v>180</v>
      </c>
      <c r="F108" s="81" t="s">
        <v>181</v>
      </c>
      <c r="G108" s="81" t="s">
        <v>180</v>
      </c>
      <c r="H108" s="81" t="s">
        <v>180</v>
      </c>
    </row>
    <row r="109" spans="1:12" ht="55.2" x14ac:dyDescent="0.3">
      <c r="A109" s="120" t="s">
        <v>86</v>
      </c>
      <c r="B109" s="121"/>
      <c r="C109" s="81" t="s">
        <v>180</v>
      </c>
      <c r="D109" s="81" t="s">
        <v>180</v>
      </c>
      <c r="E109" s="81" t="s">
        <v>180</v>
      </c>
      <c r="F109" s="81" t="s">
        <v>181</v>
      </c>
      <c r="G109" s="81" t="s">
        <v>180</v>
      </c>
      <c r="H109" s="81" t="s">
        <v>180</v>
      </c>
    </row>
    <row r="110" spans="1:12" ht="28.5" customHeight="1" x14ac:dyDescent="0.3">
      <c r="A110" s="122" t="s">
        <v>87</v>
      </c>
      <c r="B110" s="123"/>
      <c r="C110" s="82"/>
      <c r="D110" s="82"/>
      <c r="E110" s="82"/>
      <c r="F110" s="82"/>
      <c r="G110" s="82"/>
      <c r="H110" s="82"/>
    </row>
    <row r="111" spans="1:12" ht="55.2" x14ac:dyDescent="0.3">
      <c r="A111" s="120" t="s">
        <v>88</v>
      </c>
      <c r="B111" s="121"/>
      <c r="C111" s="81" t="s">
        <v>166</v>
      </c>
      <c r="D111" s="81" t="s">
        <v>166</v>
      </c>
      <c r="E111" s="81" t="s">
        <v>166</v>
      </c>
      <c r="F111" s="81" t="s">
        <v>170</v>
      </c>
      <c r="G111" s="81" t="s">
        <v>166</v>
      </c>
      <c r="H111" s="81" t="s">
        <v>166</v>
      </c>
    </row>
    <row r="112" spans="1:12" ht="55.2" x14ac:dyDescent="0.3">
      <c r="A112" s="120" t="s">
        <v>89</v>
      </c>
      <c r="B112" s="121"/>
      <c r="C112" s="81" t="s">
        <v>166</v>
      </c>
      <c r="D112" s="81" t="s">
        <v>166</v>
      </c>
      <c r="E112" s="81" t="s">
        <v>166</v>
      </c>
      <c r="F112" s="81" t="s">
        <v>170</v>
      </c>
      <c r="G112" s="81" t="s">
        <v>166</v>
      </c>
      <c r="H112" s="81" t="s">
        <v>166</v>
      </c>
    </row>
    <row r="113" spans="1:11" ht="55.2" x14ac:dyDescent="0.3">
      <c r="A113" s="120" t="s">
        <v>90</v>
      </c>
      <c r="B113" s="121"/>
      <c r="C113" s="81" t="s">
        <v>166</v>
      </c>
      <c r="D113" s="81" t="s">
        <v>166</v>
      </c>
      <c r="E113" s="81" t="s">
        <v>166</v>
      </c>
      <c r="F113" s="81" t="s">
        <v>170</v>
      </c>
      <c r="G113" s="81" t="s">
        <v>166</v>
      </c>
      <c r="H113" s="81" t="s">
        <v>166</v>
      </c>
    </row>
    <row r="114" spans="1:11" ht="55.2" x14ac:dyDescent="0.3">
      <c r="A114" s="120" t="s">
        <v>91</v>
      </c>
      <c r="B114" s="121"/>
      <c r="C114" s="81" t="s">
        <v>173</v>
      </c>
      <c r="D114" s="81" t="s">
        <v>173</v>
      </c>
      <c r="E114" s="81" t="s">
        <v>173</v>
      </c>
      <c r="F114" s="81" t="s">
        <v>175</v>
      </c>
      <c r="G114" s="81" t="s">
        <v>173</v>
      </c>
      <c r="H114" s="81" t="s">
        <v>173</v>
      </c>
    </row>
    <row r="115" spans="1:11" ht="55.2" x14ac:dyDescent="0.3">
      <c r="A115" s="120" t="s">
        <v>92</v>
      </c>
      <c r="B115" s="121"/>
      <c r="C115" s="81" t="s">
        <v>173</v>
      </c>
      <c r="D115" s="81" t="s">
        <v>173</v>
      </c>
      <c r="E115" s="81" t="s">
        <v>173</v>
      </c>
      <c r="F115" s="81" t="s">
        <v>175</v>
      </c>
      <c r="G115" s="81" t="s">
        <v>173</v>
      </c>
      <c r="H115" s="81" t="s">
        <v>173</v>
      </c>
    </row>
    <row r="116" spans="1:11" x14ac:dyDescent="0.3">
      <c r="A116" s="122" t="s">
        <v>93</v>
      </c>
      <c r="B116" s="123"/>
      <c r="C116" s="82"/>
      <c r="D116" s="82"/>
      <c r="E116" s="82"/>
      <c r="F116" s="82"/>
      <c r="G116" s="82"/>
      <c r="H116" s="82"/>
    </row>
    <row r="117" spans="1:11" ht="55.2" x14ac:dyDescent="0.3">
      <c r="A117" s="120" t="s">
        <v>94</v>
      </c>
      <c r="B117" s="121"/>
      <c r="C117" s="81" t="s">
        <v>180</v>
      </c>
      <c r="D117" s="81" t="s">
        <v>180</v>
      </c>
      <c r="E117" s="81" t="s">
        <v>180</v>
      </c>
      <c r="F117" s="81" t="s">
        <v>181</v>
      </c>
      <c r="G117" s="81" t="s">
        <v>180</v>
      </c>
      <c r="H117" s="81" t="s">
        <v>180</v>
      </c>
    </row>
    <row r="118" spans="1:11" ht="55.2" x14ac:dyDescent="0.3">
      <c r="A118" s="120" t="s">
        <v>95</v>
      </c>
      <c r="B118" s="121"/>
      <c r="C118" s="81" t="s">
        <v>180</v>
      </c>
      <c r="D118" s="81" t="s">
        <v>180</v>
      </c>
      <c r="E118" s="81" t="s">
        <v>180</v>
      </c>
      <c r="F118" s="81" t="s">
        <v>181</v>
      </c>
      <c r="G118" s="81" t="s">
        <v>180</v>
      </c>
      <c r="H118" s="81" t="s">
        <v>180</v>
      </c>
    </row>
    <row r="119" spans="1:11" ht="55.2" x14ac:dyDescent="0.3">
      <c r="A119" s="120" t="s">
        <v>96</v>
      </c>
      <c r="B119" s="121"/>
      <c r="C119" s="81" t="s">
        <v>180</v>
      </c>
      <c r="D119" s="81" t="s">
        <v>180</v>
      </c>
      <c r="E119" s="81" t="s">
        <v>180</v>
      </c>
      <c r="F119" s="81" t="s">
        <v>181</v>
      </c>
      <c r="G119" s="81" t="s">
        <v>180</v>
      </c>
      <c r="H119" s="81" t="s">
        <v>180</v>
      </c>
    </row>
    <row r="120" spans="1:11" ht="55.2" x14ac:dyDescent="0.3">
      <c r="A120" s="120" t="s">
        <v>97</v>
      </c>
      <c r="B120" s="121"/>
      <c r="C120" s="81" t="s">
        <v>180</v>
      </c>
      <c r="D120" s="81" t="s">
        <v>180</v>
      </c>
      <c r="E120" s="81" t="s">
        <v>180</v>
      </c>
      <c r="F120" s="81" t="s">
        <v>181</v>
      </c>
      <c r="G120" s="81" t="s">
        <v>180</v>
      </c>
      <c r="H120" s="81" t="s">
        <v>180</v>
      </c>
    </row>
    <row r="121" spans="1:11" ht="55.2" x14ac:dyDescent="0.3">
      <c r="A121" s="120" t="s">
        <v>98</v>
      </c>
      <c r="B121" s="121"/>
      <c r="C121" s="81" t="s">
        <v>180</v>
      </c>
      <c r="D121" s="81" t="s">
        <v>180</v>
      </c>
      <c r="E121" s="81" t="s">
        <v>180</v>
      </c>
      <c r="F121" s="81" t="s">
        <v>181</v>
      </c>
      <c r="G121" s="81" t="s">
        <v>180</v>
      </c>
      <c r="H121" s="81" t="s">
        <v>180</v>
      </c>
    </row>
    <row r="122" spans="1:11" ht="55.2" x14ac:dyDescent="0.3">
      <c r="A122" s="120" t="s">
        <v>99</v>
      </c>
      <c r="B122" s="121"/>
      <c r="C122" s="81" t="s">
        <v>180</v>
      </c>
      <c r="D122" s="81" t="s">
        <v>180</v>
      </c>
      <c r="E122" s="81" t="s">
        <v>180</v>
      </c>
      <c r="F122" s="81" t="s">
        <v>181</v>
      </c>
      <c r="G122" s="81" t="s">
        <v>180</v>
      </c>
      <c r="H122" s="81" t="s">
        <v>180</v>
      </c>
    </row>
    <row r="123" spans="1:11" ht="55.2" x14ac:dyDescent="0.3">
      <c r="A123" s="120" t="s">
        <v>100</v>
      </c>
      <c r="B123" s="121"/>
      <c r="C123" s="81" t="s">
        <v>180</v>
      </c>
      <c r="D123" s="81" t="s">
        <v>180</v>
      </c>
      <c r="E123" s="81" t="s">
        <v>180</v>
      </c>
      <c r="F123" s="81" t="s">
        <v>181</v>
      </c>
      <c r="G123" s="81" t="s">
        <v>180</v>
      </c>
      <c r="H123" s="81" t="s">
        <v>180</v>
      </c>
    </row>
    <row r="124" spans="1:11" ht="55.2" x14ac:dyDescent="0.3">
      <c r="A124" s="120" t="s">
        <v>101</v>
      </c>
      <c r="B124" s="121"/>
      <c r="C124" s="81" t="s">
        <v>180</v>
      </c>
      <c r="D124" s="81" t="s">
        <v>180</v>
      </c>
      <c r="E124" s="81" t="s">
        <v>180</v>
      </c>
      <c r="F124" s="81" t="s">
        <v>181</v>
      </c>
      <c r="G124" s="81" t="s">
        <v>180</v>
      </c>
      <c r="H124" s="81" t="s">
        <v>180</v>
      </c>
    </row>
    <row r="125" spans="1:11" ht="55.2" x14ac:dyDescent="0.3">
      <c r="A125" s="120" t="s">
        <v>102</v>
      </c>
      <c r="B125" s="121"/>
      <c r="C125" s="81" t="s">
        <v>180</v>
      </c>
      <c r="D125" s="81" t="s">
        <v>180</v>
      </c>
      <c r="E125" s="81" t="s">
        <v>180</v>
      </c>
      <c r="F125" s="81" t="s">
        <v>181</v>
      </c>
      <c r="G125" s="81" t="s">
        <v>180</v>
      </c>
      <c r="H125" s="81" t="s">
        <v>180</v>
      </c>
    </row>
    <row r="126" spans="1:11" ht="55.2" x14ac:dyDescent="0.3">
      <c r="A126" s="120" t="s">
        <v>103</v>
      </c>
      <c r="B126" s="121"/>
      <c r="C126" s="81" t="s">
        <v>180</v>
      </c>
      <c r="D126" s="81" t="s">
        <v>180</v>
      </c>
      <c r="E126" s="81" t="s">
        <v>180</v>
      </c>
      <c r="F126" s="81" t="s">
        <v>181</v>
      </c>
      <c r="G126" s="81" t="s">
        <v>180</v>
      </c>
      <c r="H126" s="81" t="s">
        <v>180</v>
      </c>
    </row>
    <row r="127" spans="1:11" ht="55.2" x14ac:dyDescent="0.3">
      <c r="A127" s="120" t="s">
        <v>104</v>
      </c>
      <c r="B127" s="121"/>
      <c r="C127" s="81" t="s">
        <v>180</v>
      </c>
      <c r="D127" s="81" t="s">
        <v>180</v>
      </c>
      <c r="E127" s="81" t="s">
        <v>180</v>
      </c>
      <c r="F127" s="81" t="s">
        <v>181</v>
      </c>
      <c r="G127" s="81" t="s">
        <v>180</v>
      </c>
      <c r="H127" s="81" t="s">
        <v>180</v>
      </c>
    </row>
    <row r="128" spans="1:11" ht="55.2" x14ac:dyDescent="0.3">
      <c r="A128" s="120" t="s">
        <v>105</v>
      </c>
      <c r="B128" s="121"/>
      <c r="C128" s="81" t="s">
        <v>182</v>
      </c>
      <c r="D128" s="81" t="s">
        <v>182</v>
      </c>
      <c r="E128" s="81" t="s">
        <v>182</v>
      </c>
      <c r="F128" s="81" t="s">
        <v>183</v>
      </c>
      <c r="G128" s="81" t="s">
        <v>182</v>
      </c>
      <c r="H128" s="81" t="s">
        <v>182</v>
      </c>
      <c r="J128" s="72"/>
      <c r="K128" s="72"/>
    </row>
    <row r="129" spans="1:8" ht="55.2" x14ac:dyDescent="0.3">
      <c r="A129" s="120" t="s">
        <v>106</v>
      </c>
      <c r="B129" s="121"/>
      <c r="C129" s="81" t="s">
        <v>182</v>
      </c>
      <c r="D129" s="81" t="s">
        <v>182</v>
      </c>
      <c r="E129" s="81" t="s">
        <v>182</v>
      </c>
      <c r="F129" s="81" t="s">
        <v>183</v>
      </c>
      <c r="G129" s="81" t="s">
        <v>182</v>
      </c>
      <c r="H129" s="81" t="s">
        <v>182</v>
      </c>
    </row>
    <row r="130" spans="1:8" ht="55.2" x14ac:dyDescent="0.3">
      <c r="A130" s="120" t="s">
        <v>107</v>
      </c>
      <c r="B130" s="121"/>
      <c r="C130" s="81" t="s">
        <v>182</v>
      </c>
      <c r="D130" s="81" t="s">
        <v>182</v>
      </c>
      <c r="E130" s="81" t="s">
        <v>182</v>
      </c>
      <c r="F130" s="81" t="s">
        <v>183</v>
      </c>
      <c r="G130" s="81" t="s">
        <v>182</v>
      </c>
      <c r="H130" s="81" t="s">
        <v>182</v>
      </c>
    </row>
    <row r="131" spans="1:8" ht="44.4" customHeight="1" x14ac:dyDescent="0.3">
      <c r="A131" s="122" t="s">
        <v>108</v>
      </c>
      <c r="B131" s="123"/>
      <c r="C131" s="123"/>
      <c r="D131" s="123"/>
      <c r="E131" s="123"/>
      <c r="F131" s="123"/>
      <c r="G131" s="123"/>
      <c r="H131" s="123"/>
    </row>
    <row r="133" spans="1:8" ht="2.1" customHeight="1" x14ac:dyDescent="0.3"/>
    <row r="134" spans="1:8" ht="27" customHeight="1" x14ac:dyDescent="0.3"/>
    <row r="172" ht="15" customHeight="1" x14ac:dyDescent="0.3"/>
  </sheetData>
  <mergeCells count="91">
    <mergeCell ref="A102:B102"/>
    <mergeCell ref="A113:B113"/>
    <mergeCell ref="A114:B114"/>
    <mergeCell ref="A115:B115"/>
    <mergeCell ref="A116:B116"/>
    <mergeCell ref="A92:B92"/>
    <mergeCell ref="A93:B93"/>
    <mergeCell ref="A118:B118"/>
    <mergeCell ref="A95:B95"/>
    <mergeCell ref="A96:B96"/>
    <mergeCell ref="A97:B97"/>
    <mergeCell ref="A98:B98"/>
    <mergeCell ref="A99:B99"/>
    <mergeCell ref="A100:B100"/>
    <mergeCell ref="A106:B106"/>
    <mergeCell ref="A107:B107"/>
    <mergeCell ref="A108:B108"/>
    <mergeCell ref="A104:B104"/>
    <mergeCell ref="A105:B105"/>
    <mergeCell ref="A103:B103"/>
    <mergeCell ref="A101:B101"/>
    <mergeCell ref="A87:B87"/>
    <mergeCell ref="A88:B88"/>
    <mergeCell ref="A89:B89"/>
    <mergeCell ref="A90:B90"/>
    <mergeCell ref="A91:B91"/>
    <mergeCell ref="A66:B66"/>
    <mergeCell ref="A67:B67"/>
    <mergeCell ref="A70:B70"/>
    <mergeCell ref="A71:B71"/>
    <mergeCell ref="A72:B72"/>
    <mergeCell ref="A68:B68"/>
    <mergeCell ref="A69:B69"/>
    <mergeCell ref="A63:B63"/>
    <mergeCell ref="A61:B61"/>
    <mergeCell ref="A62:B62"/>
    <mergeCell ref="A64:B64"/>
    <mergeCell ref="A65:B65"/>
    <mergeCell ref="A129:B129"/>
    <mergeCell ref="A130:B130"/>
    <mergeCell ref="A131:H131"/>
    <mergeCell ref="A128:B128"/>
    <mergeCell ref="A127:B127"/>
    <mergeCell ref="A125:B125"/>
    <mergeCell ref="A126:B126"/>
    <mergeCell ref="A123:B123"/>
    <mergeCell ref="A124:B124"/>
    <mergeCell ref="A121:B121"/>
    <mergeCell ref="A122:B122"/>
    <mergeCell ref="A119:B119"/>
    <mergeCell ref="A120:B120"/>
    <mergeCell ref="A109:B109"/>
    <mergeCell ref="A110:B110"/>
    <mergeCell ref="A111:B111"/>
    <mergeCell ref="A112:B112"/>
    <mergeCell ref="A117:B117"/>
    <mergeCell ref="C100:H100"/>
    <mergeCell ref="A75:B75"/>
    <mergeCell ref="A76:B76"/>
    <mergeCell ref="A73:B73"/>
    <mergeCell ref="A74:B74"/>
    <mergeCell ref="A82:B82"/>
    <mergeCell ref="A77:B77"/>
    <mergeCell ref="A78:B78"/>
    <mergeCell ref="A79:B79"/>
    <mergeCell ref="A80:B80"/>
    <mergeCell ref="A81:B81"/>
    <mergeCell ref="A94:B94"/>
    <mergeCell ref="A83:B83"/>
    <mergeCell ref="A84:B84"/>
    <mergeCell ref="A85:B85"/>
    <mergeCell ref="A86:B86"/>
    <mergeCell ref="D62:E62"/>
    <mergeCell ref="F62:G62"/>
    <mergeCell ref="A58:B58"/>
    <mergeCell ref="A56:B56"/>
    <mergeCell ref="A57:B57"/>
    <mergeCell ref="A55:B55"/>
    <mergeCell ref="A54:B54"/>
    <mergeCell ref="A52:B52"/>
    <mergeCell ref="A53:B53"/>
    <mergeCell ref="A50:B50"/>
    <mergeCell ref="A51:B51"/>
    <mergeCell ref="A48:B48"/>
    <mergeCell ref="A49:B49"/>
    <mergeCell ref="A45:B45"/>
    <mergeCell ref="A47:B47"/>
    <mergeCell ref="A5:I5"/>
    <mergeCell ref="A42:H42"/>
    <mergeCell ref="A43:H43"/>
    <mergeCell ref="A46:B46"/>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31910-781F-4BD8-9BA3-C46826EDF0FC}">
  <dimension ref="A1:I131"/>
  <sheetViews>
    <sheetView workbookViewId="0"/>
  </sheetViews>
  <sheetFormatPr defaultRowHeight="14.4" x14ac:dyDescent="0.3"/>
  <cols>
    <col min="1" max="8" width="18.5546875" customWidth="1"/>
  </cols>
  <sheetData>
    <row r="1" spans="1:9" x14ac:dyDescent="0.3">
      <c r="A1" s="36" t="s">
        <v>0</v>
      </c>
    </row>
    <row r="2" spans="1:9" x14ac:dyDescent="0.3">
      <c r="A2" s="36" t="s">
        <v>1</v>
      </c>
    </row>
    <row r="3" spans="1:9" x14ac:dyDescent="0.3">
      <c r="A3" s="36" t="s">
        <v>2</v>
      </c>
    </row>
    <row r="5" spans="1:9" x14ac:dyDescent="0.3">
      <c r="A5" s="106" t="s">
        <v>156</v>
      </c>
      <c r="B5" s="106"/>
      <c r="C5" s="106"/>
      <c r="D5" s="106"/>
      <c r="E5" s="106"/>
      <c r="F5" s="106"/>
      <c r="G5" s="106"/>
      <c r="H5" s="106"/>
      <c r="I5" s="106"/>
    </row>
    <row r="6" spans="1:9" ht="15" thickBot="1" x14ac:dyDescent="0.35">
      <c r="A6" s="29"/>
      <c r="B6" s="29"/>
      <c r="C6" s="29"/>
      <c r="D6" s="29"/>
      <c r="E6" s="29"/>
      <c r="F6" s="29"/>
      <c r="G6" s="29"/>
      <c r="H6" s="29"/>
      <c r="I6" s="29"/>
    </row>
    <row r="7" spans="1:9" ht="42" thickBot="1" x14ac:dyDescent="0.35">
      <c r="A7" s="4" t="s">
        <v>11</v>
      </c>
      <c r="B7" s="33" t="s">
        <v>12</v>
      </c>
      <c r="C7" s="52" t="s">
        <v>121</v>
      </c>
      <c r="D7" s="52" t="s">
        <v>122</v>
      </c>
      <c r="E7" s="52" t="s">
        <v>123</v>
      </c>
      <c r="F7" s="52" t="s">
        <v>124</v>
      </c>
      <c r="G7" s="52" t="s">
        <v>125</v>
      </c>
      <c r="H7" s="52" t="s">
        <v>126</v>
      </c>
    </row>
    <row r="8" spans="1:9" ht="42" thickBot="1" x14ac:dyDescent="0.35">
      <c r="A8" s="6" t="s">
        <v>13</v>
      </c>
      <c r="B8" s="53" t="s">
        <v>14</v>
      </c>
      <c r="C8" s="84" t="s">
        <v>186</v>
      </c>
      <c r="D8" s="84" t="s">
        <v>186</v>
      </c>
      <c r="E8" s="84" t="s">
        <v>186</v>
      </c>
      <c r="F8" s="84" t="s">
        <v>187</v>
      </c>
      <c r="G8" s="84" t="s">
        <v>186</v>
      </c>
      <c r="H8" s="84" t="s">
        <v>186</v>
      </c>
    </row>
    <row r="9" spans="1:9" ht="55.8" thickBot="1" x14ac:dyDescent="0.35">
      <c r="A9" s="6" t="s">
        <v>15</v>
      </c>
      <c r="B9" s="54"/>
      <c r="C9" s="84" t="s">
        <v>187</v>
      </c>
      <c r="D9" s="84" t="s">
        <v>187</v>
      </c>
      <c r="E9" s="84" t="s">
        <v>187</v>
      </c>
      <c r="F9" s="84" t="s">
        <v>194</v>
      </c>
      <c r="G9" s="84" t="s">
        <v>187</v>
      </c>
      <c r="H9" s="84" t="s">
        <v>187</v>
      </c>
    </row>
    <row r="10" spans="1:9" ht="55.8" thickBot="1" x14ac:dyDescent="0.35">
      <c r="A10" s="6" t="s">
        <v>16</v>
      </c>
      <c r="B10" s="53" t="s">
        <v>14</v>
      </c>
      <c r="C10" s="84" t="s">
        <v>186</v>
      </c>
      <c r="D10" s="84" t="s">
        <v>186</v>
      </c>
      <c r="E10" s="84" t="s">
        <v>186</v>
      </c>
      <c r="F10" s="84" t="s">
        <v>187</v>
      </c>
      <c r="G10" s="84" t="s">
        <v>186</v>
      </c>
      <c r="H10" s="84" t="s">
        <v>186</v>
      </c>
    </row>
    <row r="11" spans="1:9" ht="69.599999999999994" thickBot="1" x14ac:dyDescent="0.35">
      <c r="A11" s="6" t="s">
        <v>17</v>
      </c>
      <c r="B11" s="54"/>
      <c r="C11" s="84" t="s">
        <v>187</v>
      </c>
      <c r="D11" s="84" t="s">
        <v>187</v>
      </c>
      <c r="E11" s="84" t="s">
        <v>187</v>
      </c>
      <c r="F11" s="84" t="s">
        <v>194</v>
      </c>
      <c r="G11" s="84" t="s">
        <v>187</v>
      </c>
      <c r="H11" s="84" t="s">
        <v>187</v>
      </c>
    </row>
    <row r="12" spans="1:9" ht="42" thickBot="1" x14ac:dyDescent="0.35">
      <c r="A12" s="6" t="s">
        <v>18</v>
      </c>
      <c r="B12" s="53" t="s">
        <v>14</v>
      </c>
      <c r="C12" s="84" t="s">
        <v>195</v>
      </c>
      <c r="D12" s="84" t="s">
        <v>195</v>
      </c>
      <c r="E12" s="84" t="s">
        <v>195</v>
      </c>
      <c r="F12" s="84" t="s">
        <v>196</v>
      </c>
      <c r="G12" s="84" t="s">
        <v>195</v>
      </c>
      <c r="H12" s="84" t="s">
        <v>195</v>
      </c>
    </row>
    <row r="13" spans="1:9" ht="55.8" thickBot="1" x14ac:dyDescent="0.35">
      <c r="A13" s="6" t="s">
        <v>19</v>
      </c>
      <c r="B13" s="53" t="s">
        <v>14</v>
      </c>
      <c r="C13" s="84" t="s">
        <v>198</v>
      </c>
      <c r="D13" s="84" t="s">
        <v>198</v>
      </c>
      <c r="E13" s="84" t="s">
        <v>198</v>
      </c>
      <c r="F13" s="84" t="s">
        <v>197</v>
      </c>
      <c r="G13" s="84" t="s">
        <v>198</v>
      </c>
      <c r="H13" s="84" t="s">
        <v>198</v>
      </c>
    </row>
    <row r="14" spans="1:9" ht="42" thickBot="1" x14ac:dyDescent="0.35">
      <c r="A14" s="6" t="s">
        <v>20</v>
      </c>
      <c r="B14" s="53" t="s">
        <v>14</v>
      </c>
      <c r="C14" s="87">
        <v>37.5</v>
      </c>
      <c r="D14" s="87">
        <v>37.5</v>
      </c>
      <c r="E14" s="87">
        <v>37.5</v>
      </c>
      <c r="F14" s="87">
        <f>(1.5*25)*1.5</f>
        <v>56.25</v>
      </c>
      <c r="G14" s="87">
        <v>37.5</v>
      </c>
      <c r="H14" s="87">
        <v>37.5</v>
      </c>
      <c r="I14" s="67"/>
    </row>
    <row r="15" spans="1:9" ht="55.8" thickBot="1" x14ac:dyDescent="0.35">
      <c r="A15" s="6" t="s">
        <v>21</v>
      </c>
      <c r="B15" s="53" t="s">
        <v>14</v>
      </c>
      <c r="C15" s="87">
        <v>37.5</v>
      </c>
      <c r="D15" s="87">
        <v>37.5</v>
      </c>
      <c r="E15" s="87">
        <v>37.5</v>
      </c>
      <c r="F15" s="87">
        <f>(1.5*25)*1.5</f>
        <v>56.25</v>
      </c>
      <c r="G15" s="87">
        <v>37.5</v>
      </c>
      <c r="H15" s="87">
        <v>37.5</v>
      </c>
    </row>
    <row r="16" spans="1:9" ht="42" thickBot="1" x14ac:dyDescent="0.35">
      <c r="A16" s="6" t="s">
        <v>22</v>
      </c>
      <c r="B16" s="53" t="s">
        <v>14</v>
      </c>
      <c r="C16" s="87">
        <v>35.25</v>
      </c>
      <c r="D16" s="87">
        <v>35.25</v>
      </c>
      <c r="E16" s="87">
        <v>35.25</v>
      </c>
      <c r="F16" s="87">
        <f>(1.5*23.5)*1.5</f>
        <v>52.875</v>
      </c>
      <c r="G16" s="87">
        <v>35.25</v>
      </c>
      <c r="H16" s="87">
        <v>35.25</v>
      </c>
    </row>
    <row r="17" spans="1:9" ht="55.8" thickBot="1" x14ac:dyDescent="0.35">
      <c r="A17" s="6" t="s">
        <v>23</v>
      </c>
      <c r="B17" s="53" t="s">
        <v>14</v>
      </c>
      <c r="C17" s="87">
        <v>35.25</v>
      </c>
      <c r="D17" s="87">
        <v>35.25</v>
      </c>
      <c r="E17" s="87">
        <v>35.25</v>
      </c>
      <c r="F17" s="87">
        <f>(1.5*23.5)*1.5</f>
        <v>52.875</v>
      </c>
      <c r="G17" s="87">
        <v>35.25</v>
      </c>
      <c r="H17" s="87">
        <v>35.25</v>
      </c>
    </row>
    <row r="18" spans="1:9" ht="28.2" thickBot="1" x14ac:dyDescent="0.35">
      <c r="A18" s="6" t="s">
        <v>24</v>
      </c>
      <c r="B18" s="53" t="s">
        <v>25</v>
      </c>
      <c r="C18" s="87">
        <v>13.5</v>
      </c>
      <c r="D18" s="87">
        <v>13.5</v>
      </c>
      <c r="E18" s="87">
        <v>13.5</v>
      </c>
      <c r="F18" s="87">
        <f>(1.5*9)*1.5</f>
        <v>20.25</v>
      </c>
      <c r="G18" s="87">
        <v>13.5</v>
      </c>
      <c r="H18" s="87">
        <v>13.5</v>
      </c>
    </row>
    <row r="19" spans="1:9" ht="42" thickBot="1" x14ac:dyDescent="0.35">
      <c r="A19" s="6" t="s">
        <v>26</v>
      </c>
      <c r="B19" s="53" t="s">
        <v>14</v>
      </c>
      <c r="C19" s="87">
        <v>60</v>
      </c>
      <c r="D19" s="87">
        <v>60</v>
      </c>
      <c r="E19" s="87">
        <v>60</v>
      </c>
      <c r="F19" s="87">
        <f>(1.5*40)*1.5</f>
        <v>90</v>
      </c>
      <c r="G19" s="87">
        <v>60</v>
      </c>
      <c r="H19" s="87">
        <v>60</v>
      </c>
    </row>
    <row r="20" spans="1:9" ht="55.8" thickBot="1" x14ac:dyDescent="0.35">
      <c r="A20" s="6" t="s">
        <v>27</v>
      </c>
      <c r="B20" s="53" t="s">
        <v>14</v>
      </c>
      <c r="C20" s="87">
        <v>60</v>
      </c>
      <c r="D20" s="87">
        <v>60</v>
      </c>
      <c r="E20" s="87">
        <v>60</v>
      </c>
      <c r="F20" s="87">
        <f>(1.5*40)*1.5</f>
        <v>90</v>
      </c>
      <c r="G20" s="87">
        <v>60</v>
      </c>
      <c r="H20" s="87">
        <v>60</v>
      </c>
    </row>
    <row r="21" spans="1:9" ht="42" thickBot="1" x14ac:dyDescent="0.35">
      <c r="A21" s="6" t="s">
        <v>28</v>
      </c>
      <c r="B21" s="53" t="s">
        <v>14</v>
      </c>
      <c r="C21" s="87">
        <v>75.974999999999994</v>
      </c>
      <c r="D21" s="87">
        <v>75.974999999999994</v>
      </c>
      <c r="E21" s="87">
        <v>75.974999999999994</v>
      </c>
      <c r="F21" s="87">
        <f>(1.5*50.65)*1.5</f>
        <v>113.96249999999999</v>
      </c>
      <c r="G21" s="87">
        <v>75.974999999999994</v>
      </c>
      <c r="H21" s="87">
        <v>75.974999999999994</v>
      </c>
    </row>
    <row r="22" spans="1:9" ht="55.8" thickBot="1" x14ac:dyDescent="0.35">
      <c r="A22" s="6" t="s">
        <v>29</v>
      </c>
      <c r="B22" s="53" t="s">
        <v>14</v>
      </c>
      <c r="C22" s="87">
        <v>75.974999999999994</v>
      </c>
      <c r="D22" s="87">
        <v>75.974999999999994</v>
      </c>
      <c r="E22" s="87">
        <v>75.974999999999994</v>
      </c>
      <c r="F22" s="87">
        <f>(1.5*50.65)*1.5</f>
        <v>113.96249999999999</v>
      </c>
      <c r="G22" s="87">
        <v>75.974999999999994</v>
      </c>
      <c r="H22" s="87">
        <v>75.974999999999994</v>
      </c>
    </row>
    <row r="23" spans="1:9" ht="42" thickBot="1" x14ac:dyDescent="0.35">
      <c r="A23" s="6" t="s">
        <v>30</v>
      </c>
      <c r="B23" s="53" t="s">
        <v>25</v>
      </c>
      <c r="C23" s="87">
        <v>387.45000000000005</v>
      </c>
      <c r="D23" s="87">
        <v>387.45000000000005</v>
      </c>
      <c r="E23" s="87">
        <v>387.45000000000005</v>
      </c>
      <c r="F23" s="87">
        <f>(1.5*258.3)*1.5</f>
        <v>581.17500000000007</v>
      </c>
      <c r="G23" s="87">
        <v>387.45000000000005</v>
      </c>
      <c r="H23" s="87">
        <v>387.45000000000005</v>
      </c>
    </row>
    <row r="24" spans="1:9" ht="42" thickBot="1" x14ac:dyDescent="0.35">
      <c r="A24" s="6" t="s">
        <v>31</v>
      </c>
      <c r="B24" s="53" t="s">
        <v>25</v>
      </c>
      <c r="C24" s="87">
        <v>450</v>
      </c>
      <c r="D24" s="87">
        <v>450</v>
      </c>
      <c r="E24" s="87">
        <v>450</v>
      </c>
      <c r="F24" s="87">
        <f>(1.5*300)*1.5</f>
        <v>675</v>
      </c>
      <c r="G24" s="87">
        <v>450</v>
      </c>
      <c r="H24" s="87">
        <v>450</v>
      </c>
    </row>
    <row r="25" spans="1:9" ht="42" thickBot="1" x14ac:dyDescent="0.35">
      <c r="A25" s="6" t="s">
        <v>32</v>
      </c>
      <c r="B25" s="53" t="s">
        <v>25</v>
      </c>
      <c r="C25" s="84" t="s">
        <v>200</v>
      </c>
      <c r="D25" s="84" t="s">
        <v>200</v>
      </c>
      <c r="E25" s="84" t="s">
        <v>200</v>
      </c>
      <c r="F25" s="84" t="s">
        <v>199</v>
      </c>
      <c r="G25" s="84" t="s">
        <v>200</v>
      </c>
      <c r="H25" s="84" t="s">
        <v>200</v>
      </c>
    </row>
    <row r="26" spans="1:9" ht="42" thickBot="1" x14ac:dyDescent="0.35">
      <c r="A26" s="6" t="s">
        <v>33</v>
      </c>
      <c r="B26" s="53" t="s">
        <v>34</v>
      </c>
      <c r="C26" s="84" t="s">
        <v>200</v>
      </c>
      <c r="D26" s="84" t="s">
        <v>200</v>
      </c>
      <c r="E26" s="84" t="s">
        <v>200</v>
      </c>
      <c r="F26" s="84" t="s">
        <v>199</v>
      </c>
      <c r="G26" s="84" t="s">
        <v>200</v>
      </c>
      <c r="H26" s="84" t="s">
        <v>200</v>
      </c>
    </row>
    <row r="27" spans="1:9" ht="55.8" thickBot="1" x14ac:dyDescent="0.35">
      <c r="A27" s="6" t="s">
        <v>35</v>
      </c>
      <c r="B27" s="53" t="s">
        <v>34</v>
      </c>
      <c r="C27" s="87">
        <v>480</v>
      </c>
      <c r="D27" s="87">
        <v>480</v>
      </c>
      <c r="E27" s="87">
        <v>480</v>
      </c>
      <c r="F27" s="87">
        <f>(1.5*320)*1.5</f>
        <v>720</v>
      </c>
      <c r="G27" s="87">
        <v>480</v>
      </c>
      <c r="H27" s="87">
        <v>480</v>
      </c>
      <c r="I27" s="67">
        <v>1.5</v>
      </c>
    </row>
    <row r="28" spans="1:9" ht="28.2" thickBot="1" x14ac:dyDescent="0.35">
      <c r="A28" s="6" t="s">
        <v>36</v>
      </c>
      <c r="B28" s="53" t="s">
        <v>37</v>
      </c>
      <c r="C28" s="87">
        <v>37.5</v>
      </c>
      <c r="D28" s="87">
        <v>37.5</v>
      </c>
      <c r="E28" s="87">
        <v>37.5</v>
      </c>
      <c r="F28" s="87">
        <f>(1.5*25)*1.5</f>
        <v>56.25</v>
      </c>
      <c r="G28" s="87">
        <v>37.5</v>
      </c>
      <c r="H28" s="87">
        <v>37.5</v>
      </c>
    </row>
    <row r="29" spans="1:9" ht="28.2" thickBot="1" x14ac:dyDescent="0.35">
      <c r="A29" s="6" t="s">
        <v>38</v>
      </c>
      <c r="B29" s="53" t="s">
        <v>37</v>
      </c>
      <c r="C29" s="87">
        <v>30</v>
      </c>
      <c r="D29" s="87">
        <v>30</v>
      </c>
      <c r="E29" s="87">
        <v>30</v>
      </c>
      <c r="F29" s="87">
        <f>(1.5*20)*1.5</f>
        <v>45</v>
      </c>
      <c r="G29" s="87">
        <v>30</v>
      </c>
      <c r="H29" s="87">
        <v>30</v>
      </c>
    </row>
    <row r="30" spans="1:9" ht="42" thickBot="1" x14ac:dyDescent="0.35">
      <c r="A30" s="6" t="s">
        <v>39</v>
      </c>
      <c r="B30" s="53" t="s">
        <v>14</v>
      </c>
      <c r="C30" s="87">
        <v>5.25</v>
      </c>
      <c r="D30" s="87">
        <v>5.25</v>
      </c>
      <c r="E30" s="87">
        <v>5.25</v>
      </c>
      <c r="F30" s="87">
        <f>(1.5*3.5)*1.5</f>
        <v>7.875</v>
      </c>
      <c r="G30" s="87">
        <v>5.25</v>
      </c>
      <c r="H30" s="87">
        <v>5.25</v>
      </c>
    </row>
    <row r="31" spans="1:9" ht="42" thickBot="1" x14ac:dyDescent="0.35">
      <c r="A31" s="6" t="s">
        <v>40</v>
      </c>
      <c r="B31" s="53" t="s">
        <v>14</v>
      </c>
      <c r="C31" s="87">
        <v>5.25</v>
      </c>
      <c r="D31" s="87">
        <v>5.25</v>
      </c>
      <c r="E31" s="87">
        <v>5.25</v>
      </c>
      <c r="F31" s="87">
        <f>(1.5*3.5)*1.5</f>
        <v>7.875</v>
      </c>
      <c r="G31" s="87">
        <v>5.25</v>
      </c>
      <c r="H31" s="87">
        <v>5.25</v>
      </c>
    </row>
    <row r="32" spans="1:9" ht="28.2" thickBot="1" x14ac:dyDescent="0.35">
      <c r="A32" s="6" t="s">
        <v>41</v>
      </c>
      <c r="B32" s="53" t="s">
        <v>25</v>
      </c>
      <c r="C32" s="87">
        <v>690</v>
      </c>
      <c r="D32" s="87">
        <v>690</v>
      </c>
      <c r="E32" s="87">
        <v>690</v>
      </c>
      <c r="F32" s="87">
        <f>(1.5*460)*1.5</f>
        <v>1035</v>
      </c>
      <c r="G32" s="87">
        <v>690</v>
      </c>
      <c r="H32" s="87">
        <v>690</v>
      </c>
    </row>
    <row r="33" spans="1:8" ht="55.8" thickBot="1" x14ac:dyDescent="0.35">
      <c r="A33" s="6" t="s">
        <v>42</v>
      </c>
      <c r="B33" s="53" t="s">
        <v>25</v>
      </c>
      <c r="C33" s="87">
        <v>5.07</v>
      </c>
      <c r="D33" s="87">
        <v>5.07</v>
      </c>
      <c r="E33" s="87">
        <v>5.07</v>
      </c>
      <c r="F33" s="87">
        <f>(1.5*3.38)*1.5</f>
        <v>7.6050000000000004</v>
      </c>
      <c r="G33" s="87">
        <v>5.07</v>
      </c>
      <c r="H33" s="87">
        <v>5.07</v>
      </c>
    </row>
    <row r="34" spans="1:8" ht="55.8" thickBot="1" x14ac:dyDescent="0.35">
      <c r="A34" s="6" t="s">
        <v>43</v>
      </c>
      <c r="B34" s="53" t="s">
        <v>25</v>
      </c>
      <c r="C34" s="87">
        <v>5.07</v>
      </c>
      <c r="D34" s="87">
        <v>5.07</v>
      </c>
      <c r="E34" s="87">
        <v>5.07</v>
      </c>
      <c r="F34" s="87">
        <f>(1.5*3.38)*1.5</f>
        <v>7.6050000000000004</v>
      </c>
      <c r="G34" s="87">
        <v>5.07</v>
      </c>
      <c r="H34" s="87">
        <v>5.07</v>
      </c>
    </row>
    <row r="35" spans="1:8" ht="42" thickBot="1" x14ac:dyDescent="0.35">
      <c r="A35" s="6" t="s">
        <v>44</v>
      </c>
      <c r="B35" s="53" t="s">
        <v>25</v>
      </c>
      <c r="C35" s="87">
        <v>72</v>
      </c>
      <c r="D35" s="87">
        <v>72</v>
      </c>
      <c r="E35" s="87">
        <v>72</v>
      </c>
      <c r="F35" s="87">
        <f>(1.5*48)*1.5</f>
        <v>108</v>
      </c>
      <c r="G35" s="87">
        <v>72</v>
      </c>
      <c r="H35" s="87">
        <v>72</v>
      </c>
    </row>
    <row r="36" spans="1:8" ht="55.8" thickBot="1" x14ac:dyDescent="0.35">
      <c r="A36" s="6" t="s">
        <v>45</v>
      </c>
      <c r="B36" s="53" t="s">
        <v>25</v>
      </c>
      <c r="C36" s="87">
        <v>69.224999999999994</v>
      </c>
      <c r="D36" s="87">
        <v>69.224999999999994</v>
      </c>
      <c r="E36" s="87">
        <v>69.224999999999994</v>
      </c>
      <c r="F36" s="87">
        <f>(1.5*46.15)*1.5</f>
        <v>103.83749999999999</v>
      </c>
      <c r="G36" s="87">
        <v>69.224999999999994</v>
      </c>
      <c r="H36" s="87">
        <v>69.224999999999994</v>
      </c>
    </row>
    <row r="37" spans="1:8" ht="42" thickBot="1" x14ac:dyDescent="0.35">
      <c r="A37" s="6" t="s">
        <v>46</v>
      </c>
      <c r="B37" s="53" t="s">
        <v>25</v>
      </c>
      <c r="C37" s="86" t="s">
        <v>201</v>
      </c>
      <c r="D37" s="86" t="s">
        <v>201</v>
      </c>
      <c r="E37" s="86" t="s">
        <v>201</v>
      </c>
      <c r="F37" s="86" t="s">
        <v>202</v>
      </c>
      <c r="G37" s="86" t="s">
        <v>201</v>
      </c>
      <c r="H37" s="86" t="s">
        <v>201</v>
      </c>
    </row>
    <row r="38" spans="1:8" ht="42" thickBot="1" x14ac:dyDescent="0.35">
      <c r="A38" s="6" t="s">
        <v>47</v>
      </c>
      <c r="B38" s="53" t="s">
        <v>25</v>
      </c>
      <c r="C38" s="86" t="s">
        <v>203</v>
      </c>
      <c r="D38" s="86" t="s">
        <v>203</v>
      </c>
      <c r="E38" s="86" t="s">
        <v>203</v>
      </c>
      <c r="F38" s="86" t="s">
        <v>204</v>
      </c>
      <c r="G38" s="86" t="s">
        <v>203</v>
      </c>
      <c r="H38" s="86" t="s">
        <v>203</v>
      </c>
    </row>
    <row r="39" spans="1:8" ht="42" thickBot="1" x14ac:dyDescent="0.35">
      <c r="A39" s="6" t="s">
        <v>48</v>
      </c>
      <c r="B39" s="53" t="s">
        <v>25</v>
      </c>
      <c r="C39" s="86" t="s">
        <v>201</v>
      </c>
      <c r="D39" s="86" t="s">
        <v>201</v>
      </c>
      <c r="E39" s="86" t="s">
        <v>201</v>
      </c>
      <c r="F39" s="86" t="s">
        <v>202</v>
      </c>
      <c r="G39" s="86" t="s">
        <v>201</v>
      </c>
      <c r="H39" s="86" t="s">
        <v>201</v>
      </c>
    </row>
    <row r="40" spans="1:8" ht="42" thickBot="1" x14ac:dyDescent="0.35">
      <c r="A40" s="6" t="s">
        <v>49</v>
      </c>
      <c r="B40" s="53" t="s">
        <v>25</v>
      </c>
      <c r="C40" s="86" t="s">
        <v>203</v>
      </c>
      <c r="D40" s="86" t="s">
        <v>203</v>
      </c>
      <c r="E40" s="86" t="s">
        <v>203</v>
      </c>
      <c r="F40" s="86" t="s">
        <v>204</v>
      </c>
      <c r="G40" s="86" t="s">
        <v>203</v>
      </c>
      <c r="H40" s="86" t="s">
        <v>203</v>
      </c>
    </row>
    <row r="41" spans="1:8" ht="15" thickBot="1" x14ac:dyDescent="0.35">
      <c r="A41" s="5"/>
      <c r="B41" s="5"/>
      <c r="C41" s="5"/>
      <c r="D41" s="5"/>
      <c r="E41" s="5"/>
      <c r="F41" s="5"/>
      <c r="G41" s="5"/>
      <c r="H41" s="5"/>
    </row>
    <row r="42" spans="1:8" x14ac:dyDescent="0.3">
      <c r="A42" s="107"/>
      <c r="B42" s="108"/>
      <c r="C42" s="108"/>
      <c r="D42" s="108"/>
      <c r="E42" s="108"/>
      <c r="F42" s="108"/>
      <c r="G42" s="108"/>
      <c r="H42" s="109"/>
    </row>
    <row r="43" spans="1:8" ht="15" thickBot="1" x14ac:dyDescent="0.35">
      <c r="A43" s="110" t="s">
        <v>50</v>
      </c>
      <c r="B43" s="111"/>
      <c r="C43" s="111"/>
      <c r="D43" s="111"/>
      <c r="E43" s="111"/>
      <c r="F43" s="111"/>
      <c r="G43" s="111"/>
      <c r="H43" s="112"/>
    </row>
    <row r="44" spans="1:8" ht="15" thickBot="1" x14ac:dyDescent="0.35">
      <c r="A44" s="30"/>
      <c r="B44" s="31"/>
      <c r="C44" s="31"/>
      <c r="D44" s="31"/>
      <c r="E44" s="31"/>
      <c r="F44" s="31"/>
      <c r="G44" s="31"/>
      <c r="H44" s="32"/>
    </row>
    <row r="45" spans="1:8" ht="29.4" thickBot="1" x14ac:dyDescent="0.35">
      <c r="A45" s="104" t="s">
        <v>153</v>
      </c>
      <c r="B45" s="105"/>
      <c r="C45" s="52" t="s">
        <v>121</v>
      </c>
      <c r="D45" s="52" t="s">
        <v>122</v>
      </c>
      <c r="E45" s="52" t="s">
        <v>123</v>
      </c>
      <c r="F45" s="52" t="s">
        <v>124</v>
      </c>
      <c r="G45" s="52" t="s">
        <v>125</v>
      </c>
      <c r="H45" s="52" t="s">
        <v>126</v>
      </c>
    </row>
    <row r="46" spans="1:8" ht="15" thickBot="1" x14ac:dyDescent="0.35">
      <c r="A46" s="100" t="s">
        <v>51</v>
      </c>
      <c r="B46" s="101"/>
      <c r="C46" s="55"/>
      <c r="D46" s="55"/>
      <c r="E46" s="55"/>
      <c r="F46" s="55"/>
      <c r="G46" s="55"/>
      <c r="H46" s="55"/>
    </row>
    <row r="47" spans="1:8" ht="42" thickBot="1" x14ac:dyDescent="0.35">
      <c r="A47" s="102" t="s">
        <v>52</v>
      </c>
      <c r="B47" s="103"/>
      <c r="C47" s="84" t="s">
        <v>207</v>
      </c>
      <c r="D47" s="84" t="s">
        <v>207</v>
      </c>
      <c r="E47" s="84" t="s">
        <v>207</v>
      </c>
      <c r="F47" s="84" t="s">
        <v>208</v>
      </c>
      <c r="G47" s="84" t="s">
        <v>207</v>
      </c>
      <c r="H47" s="84" t="s">
        <v>207</v>
      </c>
    </row>
    <row r="48" spans="1:8" ht="15" thickBot="1" x14ac:dyDescent="0.35">
      <c r="A48" s="100" t="s">
        <v>53</v>
      </c>
      <c r="B48" s="101"/>
      <c r="C48" s="82"/>
      <c r="D48" s="82"/>
      <c r="E48" s="82"/>
      <c r="F48" s="82"/>
      <c r="G48" s="82"/>
      <c r="H48" s="82"/>
    </row>
    <row r="49" spans="1:8" ht="42" thickBot="1" x14ac:dyDescent="0.35">
      <c r="A49" s="102" t="s">
        <v>54</v>
      </c>
      <c r="B49" s="103"/>
      <c r="C49" s="84" t="s">
        <v>207</v>
      </c>
      <c r="D49" s="84" t="s">
        <v>207</v>
      </c>
      <c r="E49" s="84" t="s">
        <v>207</v>
      </c>
      <c r="F49" s="84" t="s">
        <v>208</v>
      </c>
      <c r="G49" s="84" t="s">
        <v>207</v>
      </c>
      <c r="H49" s="84" t="s">
        <v>207</v>
      </c>
    </row>
    <row r="50" spans="1:8" ht="42" thickBot="1" x14ac:dyDescent="0.35">
      <c r="A50" s="102" t="s">
        <v>55</v>
      </c>
      <c r="B50" s="103"/>
      <c r="C50" s="84" t="s">
        <v>207</v>
      </c>
      <c r="D50" s="84" t="s">
        <v>207</v>
      </c>
      <c r="E50" s="84" t="s">
        <v>207</v>
      </c>
      <c r="F50" s="84" t="s">
        <v>208</v>
      </c>
      <c r="G50" s="84" t="s">
        <v>207</v>
      </c>
      <c r="H50" s="84" t="s">
        <v>207</v>
      </c>
    </row>
    <row r="51" spans="1:8" ht="42" thickBot="1" x14ac:dyDescent="0.35">
      <c r="A51" s="102" t="s">
        <v>56</v>
      </c>
      <c r="B51" s="103"/>
      <c r="C51" s="84" t="s">
        <v>207</v>
      </c>
      <c r="D51" s="84" t="s">
        <v>207</v>
      </c>
      <c r="E51" s="84" t="s">
        <v>207</v>
      </c>
      <c r="F51" s="84" t="s">
        <v>208</v>
      </c>
      <c r="G51" s="84" t="s">
        <v>207</v>
      </c>
      <c r="H51" s="84" t="s">
        <v>207</v>
      </c>
    </row>
    <row r="52" spans="1:8" ht="55.8" thickBot="1" x14ac:dyDescent="0.35">
      <c r="A52" s="102" t="s">
        <v>57</v>
      </c>
      <c r="B52" s="103"/>
      <c r="C52" s="84" t="s">
        <v>170</v>
      </c>
      <c r="D52" s="84" t="s">
        <v>170</v>
      </c>
      <c r="E52" s="84" t="s">
        <v>170</v>
      </c>
      <c r="F52" s="84" t="s">
        <v>209</v>
      </c>
      <c r="G52" s="84" t="s">
        <v>170</v>
      </c>
      <c r="H52" s="84" t="s">
        <v>170</v>
      </c>
    </row>
    <row r="53" spans="1:8" ht="55.8" thickBot="1" x14ac:dyDescent="0.35">
      <c r="A53" s="102" t="s">
        <v>58</v>
      </c>
      <c r="B53" s="103"/>
      <c r="C53" s="84" t="s">
        <v>170</v>
      </c>
      <c r="D53" s="84" t="s">
        <v>170</v>
      </c>
      <c r="E53" s="84" t="s">
        <v>170</v>
      </c>
      <c r="F53" s="84" t="s">
        <v>209</v>
      </c>
      <c r="G53" s="84" t="s">
        <v>170</v>
      </c>
      <c r="H53" s="84" t="s">
        <v>170</v>
      </c>
    </row>
    <row r="54" spans="1:8" ht="15" thickBot="1" x14ac:dyDescent="0.35">
      <c r="A54" s="100" t="s">
        <v>59</v>
      </c>
      <c r="B54" s="101"/>
      <c r="C54" s="82"/>
      <c r="D54" s="82"/>
      <c r="E54" s="82"/>
      <c r="F54" s="82"/>
      <c r="G54" s="82"/>
      <c r="H54" s="82"/>
    </row>
    <row r="55" spans="1:8" ht="69.599999999999994" thickBot="1" x14ac:dyDescent="0.35">
      <c r="A55" s="102" t="s">
        <v>60</v>
      </c>
      <c r="B55" s="103"/>
      <c r="C55" s="84" t="s">
        <v>210</v>
      </c>
      <c r="D55" s="84" t="s">
        <v>210</v>
      </c>
      <c r="E55" s="84" t="s">
        <v>210</v>
      </c>
      <c r="F55" s="84" t="s">
        <v>211</v>
      </c>
      <c r="G55" s="84" t="s">
        <v>210</v>
      </c>
      <c r="H55" s="84" t="s">
        <v>210</v>
      </c>
    </row>
    <row r="56" spans="1:8" ht="69.599999999999994" thickBot="1" x14ac:dyDescent="0.35">
      <c r="A56" s="102" t="s">
        <v>61</v>
      </c>
      <c r="B56" s="103"/>
      <c r="C56" s="84" t="s">
        <v>210</v>
      </c>
      <c r="D56" s="84" t="s">
        <v>210</v>
      </c>
      <c r="E56" s="84" t="s">
        <v>210</v>
      </c>
      <c r="F56" s="84" t="s">
        <v>211</v>
      </c>
      <c r="G56" s="84" t="s">
        <v>210</v>
      </c>
      <c r="H56" s="84" t="s">
        <v>210</v>
      </c>
    </row>
    <row r="57" spans="1:8" ht="69.599999999999994" thickBot="1" x14ac:dyDescent="0.35">
      <c r="A57" s="102" t="s">
        <v>62</v>
      </c>
      <c r="B57" s="103"/>
      <c r="C57" s="84" t="s">
        <v>210</v>
      </c>
      <c r="D57" s="84" t="s">
        <v>210</v>
      </c>
      <c r="E57" s="84" t="s">
        <v>210</v>
      </c>
      <c r="F57" s="84" t="s">
        <v>211</v>
      </c>
      <c r="G57" s="84" t="s">
        <v>210</v>
      </c>
      <c r="H57" s="84" t="s">
        <v>210</v>
      </c>
    </row>
    <row r="58" spans="1:8" ht="69.599999999999994" thickBot="1" x14ac:dyDescent="0.35">
      <c r="A58" s="102" t="s">
        <v>63</v>
      </c>
      <c r="B58" s="103"/>
      <c r="C58" s="84" t="s">
        <v>210</v>
      </c>
      <c r="D58" s="84" t="s">
        <v>210</v>
      </c>
      <c r="E58" s="84" t="s">
        <v>210</v>
      </c>
      <c r="F58" s="84" t="s">
        <v>211</v>
      </c>
      <c r="G58" s="84" t="s">
        <v>210</v>
      </c>
      <c r="H58" s="84" t="s">
        <v>210</v>
      </c>
    </row>
    <row r="61" spans="1:8" ht="29.4" thickBot="1" x14ac:dyDescent="0.35">
      <c r="A61" s="117" t="s">
        <v>65</v>
      </c>
      <c r="B61" s="126"/>
      <c r="C61" s="52" t="s">
        <v>121</v>
      </c>
      <c r="D61" s="52" t="s">
        <v>122</v>
      </c>
      <c r="E61" s="52" t="s">
        <v>123</v>
      </c>
      <c r="F61" s="52" t="s">
        <v>124</v>
      </c>
      <c r="G61" s="52" t="s">
        <v>125</v>
      </c>
      <c r="H61" s="52" t="s">
        <v>126</v>
      </c>
    </row>
    <row r="62" spans="1:8" ht="15" thickBot="1" x14ac:dyDescent="0.35">
      <c r="A62" s="100" t="s">
        <v>67</v>
      </c>
      <c r="B62" s="127"/>
      <c r="C62" s="56"/>
      <c r="D62" s="113"/>
      <c r="E62" s="114"/>
      <c r="F62" s="113"/>
      <c r="G62" s="114"/>
      <c r="H62" s="57"/>
    </row>
    <row r="63" spans="1:8" x14ac:dyDescent="0.3">
      <c r="A63" s="124" t="s">
        <v>68</v>
      </c>
      <c r="B63" s="125"/>
      <c r="C63" s="58"/>
      <c r="D63" s="59"/>
      <c r="E63" s="58"/>
      <c r="F63" s="59"/>
      <c r="G63" s="58"/>
      <c r="H63" s="60"/>
    </row>
    <row r="64" spans="1:8" ht="69" x14ac:dyDescent="0.3">
      <c r="A64" s="119" t="s">
        <v>66</v>
      </c>
      <c r="B64" s="119"/>
      <c r="C64" s="73" t="s">
        <v>210</v>
      </c>
      <c r="D64" s="73" t="s">
        <v>210</v>
      </c>
      <c r="E64" s="73" t="s">
        <v>210</v>
      </c>
      <c r="F64" s="73" t="s">
        <v>212</v>
      </c>
      <c r="G64" s="73" t="s">
        <v>210</v>
      </c>
      <c r="H64" s="73" t="s">
        <v>210</v>
      </c>
    </row>
    <row r="65" spans="1:8" ht="69" x14ac:dyDescent="0.3">
      <c r="A65" s="119" t="s">
        <v>64</v>
      </c>
      <c r="B65" s="119"/>
      <c r="C65" s="73" t="s">
        <v>210</v>
      </c>
      <c r="D65" s="73" t="s">
        <v>210</v>
      </c>
      <c r="E65" s="73" t="s">
        <v>210</v>
      </c>
      <c r="F65" s="73" t="s">
        <v>212</v>
      </c>
      <c r="G65" s="73" t="s">
        <v>210</v>
      </c>
      <c r="H65" s="73" t="s">
        <v>210</v>
      </c>
    </row>
    <row r="66" spans="1:8" ht="69.599999999999994" thickBot="1" x14ac:dyDescent="0.35">
      <c r="A66" s="119" t="s">
        <v>154</v>
      </c>
      <c r="B66" s="119"/>
      <c r="C66" s="73" t="s">
        <v>210</v>
      </c>
      <c r="D66" s="73" t="s">
        <v>210</v>
      </c>
      <c r="E66" s="73" t="s">
        <v>210</v>
      </c>
      <c r="F66" s="73" t="s">
        <v>212</v>
      </c>
      <c r="G66" s="73" t="s">
        <v>210</v>
      </c>
      <c r="H66" s="73" t="s">
        <v>210</v>
      </c>
    </row>
    <row r="67" spans="1:8" ht="15" thickBot="1" x14ac:dyDescent="0.35">
      <c r="A67" s="100" t="s">
        <v>69</v>
      </c>
      <c r="B67" s="127"/>
      <c r="C67" s="74"/>
      <c r="D67" s="75"/>
      <c r="E67" s="74"/>
      <c r="F67" s="75"/>
      <c r="G67" s="74"/>
      <c r="H67" s="74"/>
    </row>
    <row r="68" spans="1:8" ht="69" x14ac:dyDescent="0.3">
      <c r="A68" s="119" t="s">
        <v>66</v>
      </c>
      <c r="B68" s="119"/>
      <c r="C68" s="73" t="s">
        <v>210</v>
      </c>
      <c r="D68" s="73" t="s">
        <v>210</v>
      </c>
      <c r="E68" s="73" t="s">
        <v>210</v>
      </c>
      <c r="F68" s="73" t="s">
        <v>212</v>
      </c>
      <c r="G68" s="73" t="s">
        <v>210</v>
      </c>
      <c r="H68" s="73" t="s">
        <v>210</v>
      </c>
    </row>
    <row r="69" spans="1:8" ht="69" x14ac:dyDescent="0.3">
      <c r="A69" s="119" t="s">
        <v>64</v>
      </c>
      <c r="B69" s="119"/>
      <c r="C69" s="73" t="s">
        <v>210</v>
      </c>
      <c r="D69" s="73" t="s">
        <v>210</v>
      </c>
      <c r="E69" s="73" t="s">
        <v>210</v>
      </c>
      <c r="F69" s="73" t="s">
        <v>212</v>
      </c>
      <c r="G69" s="73" t="s">
        <v>210</v>
      </c>
      <c r="H69" s="73" t="s">
        <v>210</v>
      </c>
    </row>
    <row r="70" spans="1:8" ht="69.599999999999994" thickBot="1" x14ac:dyDescent="0.35">
      <c r="A70" s="119" t="s">
        <v>154</v>
      </c>
      <c r="B70" s="119"/>
      <c r="C70" s="73" t="s">
        <v>210</v>
      </c>
      <c r="D70" s="73" t="s">
        <v>210</v>
      </c>
      <c r="E70" s="73" t="s">
        <v>210</v>
      </c>
      <c r="F70" s="73" t="s">
        <v>212</v>
      </c>
      <c r="G70" s="73" t="s">
        <v>210</v>
      </c>
      <c r="H70" s="73" t="s">
        <v>210</v>
      </c>
    </row>
    <row r="71" spans="1:8" ht="20.399999999999999" customHeight="1" thickBot="1" x14ac:dyDescent="0.35">
      <c r="A71" s="117" t="s">
        <v>70</v>
      </c>
      <c r="B71" s="118"/>
      <c r="C71" s="76"/>
      <c r="D71" s="77"/>
      <c r="E71" s="76"/>
      <c r="F71" s="77"/>
      <c r="G71" s="76"/>
      <c r="H71" s="78"/>
    </row>
    <row r="72" spans="1:8" ht="69" x14ac:dyDescent="0.3">
      <c r="A72" s="119" t="s">
        <v>66</v>
      </c>
      <c r="B72" s="119"/>
      <c r="C72" s="73" t="s">
        <v>210</v>
      </c>
      <c r="D72" s="73" t="s">
        <v>210</v>
      </c>
      <c r="E72" s="73" t="s">
        <v>210</v>
      </c>
      <c r="F72" s="73" t="s">
        <v>212</v>
      </c>
      <c r="G72" s="73" t="s">
        <v>210</v>
      </c>
      <c r="H72" s="73" t="s">
        <v>210</v>
      </c>
    </row>
    <row r="73" spans="1:8" ht="69" x14ac:dyDescent="0.3">
      <c r="A73" s="119" t="s">
        <v>64</v>
      </c>
      <c r="B73" s="119"/>
      <c r="C73" s="73" t="s">
        <v>210</v>
      </c>
      <c r="D73" s="73" t="s">
        <v>210</v>
      </c>
      <c r="E73" s="73" t="s">
        <v>210</v>
      </c>
      <c r="F73" s="73" t="s">
        <v>212</v>
      </c>
      <c r="G73" s="73" t="s">
        <v>210</v>
      </c>
      <c r="H73" s="73" t="s">
        <v>210</v>
      </c>
    </row>
    <row r="74" spans="1:8" ht="69" x14ac:dyDescent="0.3">
      <c r="A74" s="119" t="s">
        <v>154</v>
      </c>
      <c r="B74" s="119"/>
      <c r="C74" s="73" t="s">
        <v>210</v>
      </c>
      <c r="D74" s="73" t="s">
        <v>210</v>
      </c>
      <c r="E74" s="73" t="s">
        <v>210</v>
      </c>
      <c r="F74" s="73" t="s">
        <v>212</v>
      </c>
      <c r="G74" s="73" t="s">
        <v>210</v>
      </c>
      <c r="H74" s="73" t="s">
        <v>210</v>
      </c>
    </row>
    <row r="75" spans="1:8" ht="21.9" customHeight="1" thickBot="1" x14ac:dyDescent="0.35">
      <c r="A75" s="117" t="s">
        <v>71</v>
      </c>
      <c r="B75" s="118"/>
      <c r="C75" s="78"/>
      <c r="D75" s="79"/>
      <c r="E75" s="78"/>
      <c r="F75" s="79"/>
      <c r="G75" s="78"/>
      <c r="H75" s="78"/>
    </row>
    <row r="76" spans="1:8" ht="55.2" x14ac:dyDescent="0.3">
      <c r="A76" s="119" t="s">
        <v>66</v>
      </c>
      <c r="B76" s="119"/>
      <c r="C76" s="73" t="s">
        <v>170</v>
      </c>
      <c r="D76" s="73" t="s">
        <v>170</v>
      </c>
      <c r="E76" s="73" t="s">
        <v>170</v>
      </c>
      <c r="F76" s="73" t="s">
        <v>213</v>
      </c>
      <c r="G76" s="73" t="s">
        <v>170</v>
      </c>
      <c r="H76" s="73" t="s">
        <v>170</v>
      </c>
    </row>
    <row r="77" spans="1:8" ht="55.2" x14ac:dyDescent="0.3">
      <c r="A77" s="119" t="s">
        <v>64</v>
      </c>
      <c r="B77" s="119"/>
      <c r="C77" s="73" t="s">
        <v>170</v>
      </c>
      <c r="D77" s="73" t="s">
        <v>170</v>
      </c>
      <c r="E77" s="73" t="s">
        <v>170</v>
      </c>
      <c r="F77" s="73" t="s">
        <v>213</v>
      </c>
      <c r="G77" s="73" t="s">
        <v>170</v>
      </c>
      <c r="H77" s="73" t="s">
        <v>170</v>
      </c>
    </row>
    <row r="78" spans="1:8" ht="55.2" x14ac:dyDescent="0.3">
      <c r="A78" s="119" t="s">
        <v>154</v>
      </c>
      <c r="B78" s="119"/>
      <c r="C78" s="73" t="s">
        <v>170</v>
      </c>
      <c r="D78" s="73" t="s">
        <v>170</v>
      </c>
      <c r="E78" s="73" t="s">
        <v>170</v>
      </c>
      <c r="F78" s="73" t="s">
        <v>213</v>
      </c>
      <c r="G78" s="73" t="s">
        <v>170</v>
      </c>
      <c r="H78" s="73" t="s">
        <v>170</v>
      </c>
    </row>
    <row r="79" spans="1:8" ht="27.6" customHeight="1" thickBot="1" x14ac:dyDescent="0.35">
      <c r="A79" s="117" t="s">
        <v>72</v>
      </c>
      <c r="B79" s="118"/>
      <c r="C79" s="78"/>
      <c r="D79" s="79"/>
      <c r="E79" s="78"/>
      <c r="F79" s="79"/>
      <c r="G79" s="78"/>
      <c r="H79" s="78"/>
    </row>
    <row r="80" spans="1:8" ht="55.2" x14ac:dyDescent="0.3">
      <c r="A80" s="119" t="s">
        <v>66</v>
      </c>
      <c r="B80" s="119"/>
      <c r="C80" s="73" t="s">
        <v>170</v>
      </c>
      <c r="D80" s="73" t="s">
        <v>170</v>
      </c>
      <c r="E80" s="73" t="s">
        <v>170</v>
      </c>
      <c r="F80" s="73" t="s">
        <v>213</v>
      </c>
      <c r="G80" s="73" t="s">
        <v>170</v>
      </c>
      <c r="H80" s="73" t="s">
        <v>170</v>
      </c>
    </row>
    <row r="81" spans="1:8" ht="55.2" x14ac:dyDescent="0.3">
      <c r="A81" s="119" t="s">
        <v>64</v>
      </c>
      <c r="B81" s="119"/>
      <c r="C81" s="73" t="s">
        <v>170</v>
      </c>
      <c r="D81" s="73" t="s">
        <v>170</v>
      </c>
      <c r="E81" s="73" t="s">
        <v>170</v>
      </c>
      <c r="F81" s="73" t="s">
        <v>213</v>
      </c>
      <c r="G81" s="73" t="s">
        <v>170</v>
      </c>
      <c r="H81" s="73" t="s">
        <v>170</v>
      </c>
    </row>
    <row r="82" spans="1:8" ht="55.2" x14ac:dyDescent="0.3">
      <c r="A82" s="119" t="s">
        <v>154</v>
      </c>
      <c r="B82" s="119"/>
      <c r="C82" s="73" t="s">
        <v>170</v>
      </c>
      <c r="D82" s="73" t="s">
        <v>170</v>
      </c>
      <c r="E82" s="73" t="s">
        <v>170</v>
      </c>
      <c r="F82" s="73" t="s">
        <v>213</v>
      </c>
      <c r="G82" s="73" t="s">
        <v>170</v>
      </c>
      <c r="H82" s="73" t="s">
        <v>170</v>
      </c>
    </row>
    <row r="83" spans="1:8" ht="15" thickBot="1" x14ac:dyDescent="0.35">
      <c r="A83" s="117" t="s">
        <v>73</v>
      </c>
      <c r="B83" s="118"/>
      <c r="C83" s="78"/>
      <c r="D83" s="79"/>
      <c r="E83" s="78"/>
      <c r="F83" s="79"/>
      <c r="G83" s="78"/>
      <c r="H83" s="78"/>
    </row>
    <row r="84" spans="1:8" ht="55.2" x14ac:dyDescent="0.3">
      <c r="A84" s="119" t="s">
        <v>66</v>
      </c>
      <c r="B84" s="119"/>
      <c r="C84" s="73" t="s">
        <v>170</v>
      </c>
      <c r="D84" s="73" t="s">
        <v>170</v>
      </c>
      <c r="E84" s="73" t="s">
        <v>170</v>
      </c>
      <c r="F84" s="73" t="s">
        <v>213</v>
      </c>
      <c r="G84" s="73" t="s">
        <v>170</v>
      </c>
      <c r="H84" s="73" t="s">
        <v>170</v>
      </c>
    </row>
    <row r="85" spans="1:8" ht="55.2" x14ac:dyDescent="0.3">
      <c r="A85" s="119" t="s">
        <v>64</v>
      </c>
      <c r="B85" s="119"/>
      <c r="C85" s="73" t="s">
        <v>170</v>
      </c>
      <c r="D85" s="73" t="s">
        <v>170</v>
      </c>
      <c r="E85" s="73" t="s">
        <v>170</v>
      </c>
      <c r="F85" s="73" t="s">
        <v>213</v>
      </c>
      <c r="G85" s="73" t="s">
        <v>170</v>
      </c>
      <c r="H85" s="73" t="s">
        <v>170</v>
      </c>
    </row>
    <row r="86" spans="1:8" ht="55.2" x14ac:dyDescent="0.3">
      <c r="A86" s="119" t="s">
        <v>154</v>
      </c>
      <c r="B86" s="119"/>
      <c r="C86" s="73" t="s">
        <v>170</v>
      </c>
      <c r="D86" s="73" t="s">
        <v>170</v>
      </c>
      <c r="E86" s="73" t="s">
        <v>170</v>
      </c>
      <c r="F86" s="73" t="s">
        <v>213</v>
      </c>
      <c r="G86" s="73" t="s">
        <v>170</v>
      </c>
      <c r="H86" s="73" t="s">
        <v>170</v>
      </c>
    </row>
    <row r="87" spans="1:8" ht="28.5" customHeight="1" thickBot="1" x14ac:dyDescent="0.35">
      <c r="A87" s="117" t="s">
        <v>74</v>
      </c>
      <c r="B87" s="118"/>
      <c r="C87" s="78"/>
      <c r="D87" s="79"/>
      <c r="E87" s="78"/>
      <c r="F87" s="79"/>
      <c r="G87" s="78"/>
      <c r="H87" s="78"/>
    </row>
    <row r="88" spans="1:8" ht="69" x14ac:dyDescent="0.3">
      <c r="A88" s="119" t="s">
        <v>66</v>
      </c>
      <c r="B88" s="119"/>
      <c r="C88" s="73" t="s">
        <v>174</v>
      </c>
      <c r="D88" s="73" t="s">
        <v>174</v>
      </c>
      <c r="E88" s="73" t="s">
        <v>174</v>
      </c>
      <c r="F88" s="73" t="s">
        <v>214</v>
      </c>
      <c r="G88" s="73" t="s">
        <v>174</v>
      </c>
      <c r="H88" s="73" t="s">
        <v>174</v>
      </c>
    </row>
    <row r="89" spans="1:8" ht="69" x14ac:dyDescent="0.3">
      <c r="A89" s="119" t="s">
        <v>64</v>
      </c>
      <c r="B89" s="119"/>
      <c r="C89" s="73" t="s">
        <v>174</v>
      </c>
      <c r="D89" s="73" t="s">
        <v>174</v>
      </c>
      <c r="E89" s="73" t="s">
        <v>174</v>
      </c>
      <c r="F89" s="73" t="s">
        <v>214</v>
      </c>
      <c r="G89" s="73" t="s">
        <v>174</v>
      </c>
      <c r="H89" s="73" t="s">
        <v>174</v>
      </c>
    </row>
    <row r="90" spans="1:8" ht="69" x14ac:dyDescent="0.3">
      <c r="A90" s="119" t="s">
        <v>154</v>
      </c>
      <c r="B90" s="119"/>
      <c r="C90" s="73" t="s">
        <v>174</v>
      </c>
      <c r="D90" s="73" t="s">
        <v>174</v>
      </c>
      <c r="E90" s="73" t="s">
        <v>174</v>
      </c>
      <c r="F90" s="73" t="s">
        <v>214</v>
      </c>
      <c r="G90" s="73" t="s">
        <v>174</v>
      </c>
      <c r="H90" s="73" t="s">
        <v>174</v>
      </c>
    </row>
    <row r="91" spans="1:8" ht="15" thickBot="1" x14ac:dyDescent="0.35">
      <c r="A91" s="117" t="s">
        <v>75</v>
      </c>
      <c r="B91" s="118"/>
      <c r="C91" s="78"/>
      <c r="D91" s="79"/>
      <c r="E91" s="78"/>
      <c r="F91" s="79"/>
      <c r="G91" s="78"/>
      <c r="H91" s="78"/>
    </row>
    <row r="92" spans="1:8" ht="69" x14ac:dyDescent="0.3">
      <c r="A92" s="119" t="s">
        <v>66</v>
      </c>
      <c r="B92" s="119"/>
      <c r="C92" s="73" t="s">
        <v>175</v>
      </c>
      <c r="D92" s="73" t="s">
        <v>175</v>
      </c>
      <c r="E92" s="73" t="s">
        <v>175</v>
      </c>
      <c r="F92" s="73" t="s">
        <v>215</v>
      </c>
      <c r="G92" s="73" t="s">
        <v>175</v>
      </c>
      <c r="H92" s="73" t="s">
        <v>175</v>
      </c>
    </row>
    <row r="93" spans="1:8" ht="69" x14ac:dyDescent="0.3">
      <c r="A93" s="119" t="s">
        <v>64</v>
      </c>
      <c r="B93" s="119"/>
      <c r="C93" s="73" t="s">
        <v>175</v>
      </c>
      <c r="D93" s="73" t="s">
        <v>175</v>
      </c>
      <c r="E93" s="73" t="s">
        <v>175</v>
      </c>
      <c r="F93" s="73" t="s">
        <v>215</v>
      </c>
      <c r="G93" s="73" t="s">
        <v>175</v>
      </c>
      <c r="H93" s="73" t="s">
        <v>175</v>
      </c>
    </row>
    <row r="94" spans="1:8" ht="69" x14ac:dyDescent="0.3">
      <c r="A94" s="119" t="s">
        <v>154</v>
      </c>
      <c r="B94" s="119"/>
      <c r="C94" s="73" t="s">
        <v>175</v>
      </c>
      <c r="D94" s="73" t="s">
        <v>175</v>
      </c>
      <c r="E94" s="73" t="s">
        <v>175</v>
      </c>
      <c r="F94" s="73" t="s">
        <v>215</v>
      </c>
      <c r="G94" s="73" t="s">
        <v>175</v>
      </c>
      <c r="H94" s="73" t="s">
        <v>175</v>
      </c>
    </row>
    <row r="95" spans="1:8" x14ac:dyDescent="0.3">
      <c r="A95" s="122" t="s">
        <v>76</v>
      </c>
      <c r="B95" s="123"/>
      <c r="C95" s="78"/>
      <c r="D95" s="79"/>
      <c r="E95" s="78"/>
      <c r="F95" s="79"/>
      <c r="G95" s="78"/>
      <c r="H95" s="78"/>
    </row>
    <row r="96" spans="1:8" ht="69" x14ac:dyDescent="0.3">
      <c r="A96" s="119" t="s">
        <v>66</v>
      </c>
      <c r="B96" s="119"/>
      <c r="C96" s="73" t="s">
        <v>175</v>
      </c>
      <c r="D96" s="73" t="s">
        <v>175</v>
      </c>
      <c r="E96" s="73" t="s">
        <v>175</v>
      </c>
      <c r="F96" s="73" t="s">
        <v>215</v>
      </c>
      <c r="G96" s="73" t="s">
        <v>175</v>
      </c>
      <c r="H96" s="73" t="s">
        <v>175</v>
      </c>
    </row>
    <row r="97" spans="1:8" ht="69" x14ac:dyDescent="0.3">
      <c r="A97" s="119" t="s">
        <v>64</v>
      </c>
      <c r="B97" s="119"/>
      <c r="C97" s="73" t="s">
        <v>175</v>
      </c>
      <c r="D97" s="73" t="s">
        <v>175</v>
      </c>
      <c r="E97" s="73" t="s">
        <v>175</v>
      </c>
      <c r="F97" s="73" t="s">
        <v>215</v>
      </c>
      <c r="G97" s="73" t="s">
        <v>175</v>
      </c>
      <c r="H97" s="73" t="s">
        <v>175</v>
      </c>
    </row>
    <row r="98" spans="1:8" ht="69.599999999999994" thickBot="1" x14ac:dyDescent="0.35">
      <c r="A98" s="119" t="s">
        <v>154</v>
      </c>
      <c r="B98" s="119"/>
      <c r="C98" s="73" t="s">
        <v>175</v>
      </c>
      <c r="D98" s="73" t="s">
        <v>175</v>
      </c>
      <c r="E98" s="73" t="s">
        <v>175</v>
      </c>
      <c r="F98" s="73" t="s">
        <v>215</v>
      </c>
      <c r="G98" s="73" t="s">
        <v>175</v>
      </c>
      <c r="H98" s="73" t="s">
        <v>175</v>
      </c>
    </row>
    <row r="99" spans="1:8" ht="15" thickBot="1" x14ac:dyDescent="0.35">
      <c r="A99" s="100" t="s">
        <v>77</v>
      </c>
      <c r="B99" s="128"/>
      <c r="C99" s="80" t="s">
        <v>121</v>
      </c>
      <c r="D99" s="80" t="s">
        <v>122</v>
      </c>
      <c r="E99" s="80" t="s">
        <v>123</v>
      </c>
      <c r="F99" s="80" t="s">
        <v>124</v>
      </c>
      <c r="G99" s="80" t="s">
        <v>125</v>
      </c>
      <c r="H99" s="80" t="s">
        <v>126</v>
      </c>
    </row>
    <row r="100" spans="1:8" x14ac:dyDescent="0.3">
      <c r="A100" s="129" t="s">
        <v>155</v>
      </c>
      <c r="B100" s="130"/>
      <c r="C100" s="115"/>
      <c r="D100" s="115"/>
      <c r="E100" s="115"/>
      <c r="F100" s="115"/>
      <c r="G100" s="115"/>
      <c r="H100" s="116"/>
    </row>
    <row r="101" spans="1:8" ht="55.2" x14ac:dyDescent="0.3">
      <c r="A101" s="121" t="s">
        <v>78</v>
      </c>
      <c r="B101" s="121"/>
      <c r="C101" s="81" t="s">
        <v>177</v>
      </c>
      <c r="D101" s="81" t="s">
        <v>177</v>
      </c>
      <c r="E101" s="81" t="s">
        <v>177</v>
      </c>
      <c r="F101" s="81" t="s">
        <v>216</v>
      </c>
      <c r="G101" s="81" t="s">
        <v>177</v>
      </c>
      <c r="H101" s="81" t="s">
        <v>177</v>
      </c>
    </row>
    <row r="102" spans="1:8" ht="55.2" x14ac:dyDescent="0.3">
      <c r="A102" s="121" t="s">
        <v>79</v>
      </c>
      <c r="B102" s="121"/>
      <c r="C102" s="81" t="s">
        <v>177</v>
      </c>
      <c r="D102" s="81" t="s">
        <v>177</v>
      </c>
      <c r="E102" s="81" t="s">
        <v>177</v>
      </c>
      <c r="F102" s="81" t="s">
        <v>216</v>
      </c>
      <c r="G102" s="81" t="s">
        <v>177</v>
      </c>
      <c r="H102" s="81" t="s">
        <v>177</v>
      </c>
    </row>
    <row r="103" spans="1:8" ht="55.2" x14ac:dyDescent="0.3">
      <c r="A103" s="121" t="s">
        <v>80</v>
      </c>
      <c r="B103" s="121"/>
      <c r="C103" s="81" t="s">
        <v>177</v>
      </c>
      <c r="D103" s="81" t="s">
        <v>177</v>
      </c>
      <c r="E103" s="81" t="s">
        <v>177</v>
      </c>
      <c r="F103" s="81" t="s">
        <v>216</v>
      </c>
      <c r="G103" s="81" t="s">
        <v>177</v>
      </c>
      <c r="H103" s="81" t="s">
        <v>177</v>
      </c>
    </row>
    <row r="104" spans="1:8" x14ac:dyDescent="0.3">
      <c r="A104" s="122" t="s">
        <v>81</v>
      </c>
      <c r="B104" s="123"/>
      <c r="C104" s="82"/>
      <c r="D104" s="82"/>
      <c r="E104" s="82"/>
      <c r="F104" s="82"/>
      <c r="G104" s="82"/>
      <c r="H104" s="82"/>
    </row>
    <row r="105" spans="1:8" ht="43.2" x14ac:dyDescent="0.3">
      <c r="A105" s="122" t="s">
        <v>82</v>
      </c>
      <c r="B105" s="123"/>
      <c r="C105" s="83" t="s">
        <v>179</v>
      </c>
      <c r="D105" s="83" t="s">
        <v>179</v>
      </c>
      <c r="E105" s="83" t="s">
        <v>179</v>
      </c>
      <c r="F105" s="83" t="s">
        <v>217</v>
      </c>
      <c r="G105" s="83" t="s">
        <v>179</v>
      </c>
      <c r="H105" s="83" t="s">
        <v>179</v>
      </c>
    </row>
    <row r="106" spans="1:8" x14ac:dyDescent="0.3">
      <c r="A106" s="123" t="s">
        <v>83</v>
      </c>
      <c r="B106" s="123"/>
      <c r="C106" s="82"/>
      <c r="D106" s="82"/>
      <c r="E106" s="82"/>
      <c r="F106" s="82"/>
      <c r="G106" s="82"/>
      <c r="H106" s="82"/>
    </row>
    <row r="107" spans="1:8" ht="55.2" x14ac:dyDescent="0.3">
      <c r="A107" s="120" t="s">
        <v>84</v>
      </c>
      <c r="B107" s="121"/>
      <c r="C107" s="81" t="s">
        <v>181</v>
      </c>
      <c r="D107" s="81" t="s">
        <v>181</v>
      </c>
      <c r="E107" s="81" t="s">
        <v>181</v>
      </c>
      <c r="F107" s="81" t="s">
        <v>218</v>
      </c>
      <c r="G107" s="81" t="s">
        <v>181</v>
      </c>
      <c r="H107" s="81" t="s">
        <v>181</v>
      </c>
    </row>
    <row r="108" spans="1:8" ht="55.2" x14ac:dyDescent="0.3">
      <c r="A108" s="120" t="s">
        <v>85</v>
      </c>
      <c r="B108" s="121"/>
      <c r="C108" s="81" t="s">
        <v>181</v>
      </c>
      <c r="D108" s="81" t="s">
        <v>181</v>
      </c>
      <c r="E108" s="81" t="s">
        <v>181</v>
      </c>
      <c r="F108" s="81" t="s">
        <v>218</v>
      </c>
      <c r="G108" s="81" t="s">
        <v>181</v>
      </c>
      <c r="H108" s="81" t="s">
        <v>181</v>
      </c>
    </row>
    <row r="109" spans="1:8" ht="55.2" x14ac:dyDescent="0.3">
      <c r="A109" s="120" t="s">
        <v>86</v>
      </c>
      <c r="B109" s="121"/>
      <c r="C109" s="81" t="s">
        <v>181</v>
      </c>
      <c r="D109" s="81" t="s">
        <v>181</v>
      </c>
      <c r="E109" s="81" t="s">
        <v>181</v>
      </c>
      <c r="F109" s="81" t="s">
        <v>218</v>
      </c>
      <c r="G109" s="81" t="s">
        <v>181</v>
      </c>
      <c r="H109" s="81" t="s">
        <v>181</v>
      </c>
    </row>
    <row r="110" spans="1:8" x14ac:dyDescent="0.3">
      <c r="A110" s="122" t="s">
        <v>87</v>
      </c>
      <c r="B110" s="123"/>
      <c r="C110" s="82"/>
      <c r="D110" s="82"/>
      <c r="E110" s="82"/>
      <c r="F110" s="82"/>
      <c r="G110" s="82"/>
      <c r="H110" s="82"/>
    </row>
    <row r="111" spans="1:8" ht="55.2" x14ac:dyDescent="0.3">
      <c r="A111" s="120" t="s">
        <v>88</v>
      </c>
      <c r="B111" s="121"/>
      <c r="C111" s="81" t="s">
        <v>170</v>
      </c>
      <c r="D111" s="81" t="s">
        <v>170</v>
      </c>
      <c r="E111" s="81" t="s">
        <v>170</v>
      </c>
      <c r="F111" s="81" t="s">
        <v>213</v>
      </c>
      <c r="G111" s="81" t="s">
        <v>170</v>
      </c>
      <c r="H111" s="81" t="s">
        <v>170</v>
      </c>
    </row>
    <row r="112" spans="1:8" ht="55.2" x14ac:dyDescent="0.3">
      <c r="A112" s="120" t="s">
        <v>89</v>
      </c>
      <c r="B112" s="121"/>
      <c r="C112" s="81" t="s">
        <v>170</v>
      </c>
      <c r="D112" s="81" t="s">
        <v>170</v>
      </c>
      <c r="E112" s="81" t="s">
        <v>170</v>
      </c>
      <c r="F112" s="81" t="s">
        <v>213</v>
      </c>
      <c r="G112" s="81" t="s">
        <v>170</v>
      </c>
      <c r="H112" s="81" t="s">
        <v>170</v>
      </c>
    </row>
    <row r="113" spans="1:8" ht="55.2" x14ac:dyDescent="0.3">
      <c r="A113" s="120" t="s">
        <v>90</v>
      </c>
      <c r="B113" s="121"/>
      <c r="C113" s="81" t="s">
        <v>170</v>
      </c>
      <c r="D113" s="81" t="s">
        <v>170</v>
      </c>
      <c r="E113" s="81" t="s">
        <v>170</v>
      </c>
      <c r="F113" s="81" t="s">
        <v>213</v>
      </c>
      <c r="G113" s="81" t="s">
        <v>170</v>
      </c>
      <c r="H113" s="81" t="s">
        <v>170</v>
      </c>
    </row>
    <row r="114" spans="1:8" ht="69" x14ac:dyDescent="0.3">
      <c r="A114" s="120" t="s">
        <v>91</v>
      </c>
      <c r="B114" s="121"/>
      <c r="C114" s="81" t="s">
        <v>175</v>
      </c>
      <c r="D114" s="81" t="s">
        <v>175</v>
      </c>
      <c r="E114" s="81" t="s">
        <v>175</v>
      </c>
      <c r="F114" s="81" t="s">
        <v>215</v>
      </c>
      <c r="G114" s="81" t="s">
        <v>175</v>
      </c>
      <c r="H114" s="81" t="s">
        <v>175</v>
      </c>
    </row>
    <row r="115" spans="1:8" ht="69" x14ac:dyDescent="0.3">
      <c r="A115" s="120" t="s">
        <v>92</v>
      </c>
      <c r="B115" s="121"/>
      <c r="C115" s="81" t="s">
        <v>175</v>
      </c>
      <c r="D115" s="81" t="s">
        <v>175</v>
      </c>
      <c r="E115" s="81" t="s">
        <v>175</v>
      </c>
      <c r="F115" s="81" t="s">
        <v>215</v>
      </c>
      <c r="G115" s="81" t="s">
        <v>175</v>
      </c>
      <c r="H115" s="81" t="s">
        <v>175</v>
      </c>
    </row>
    <row r="116" spans="1:8" x14ac:dyDescent="0.3">
      <c r="A116" s="122" t="s">
        <v>93</v>
      </c>
      <c r="B116" s="123"/>
      <c r="C116" s="82"/>
      <c r="D116" s="82"/>
      <c r="E116" s="82"/>
      <c r="F116" s="82"/>
      <c r="G116" s="82"/>
      <c r="H116" s="82"/>
    </row>
    <row r="117" spans="1:8" ht="55.2" x14ac:dyDescent="0.3">
      <c r="A117" s="120" t="s">
        <v>94</v>
      </c>
      <c r="B117" s="121"/>
      <c r="C117" s="81" t="s">
        <v>181</v>
      </c>
      <c r="D117" s="81" t="s">
        <v>181</v>
      </c>
      <c r="E117" s="81" t="s">
        <v>181</v>
      </c>
      <c r="F117" s="81" t="s">
        <v>218</v>
      </c>
      <c r="G117" s="81" t="s">
        <v>181</v>
      </c>
      <c r="H117" s="81" t="s">
        <v>181</v>
      </c>
    </row>
    <row r="118" spans="1:8" ht="55.2" x14ac:dyDescent="0.3">
      <c r="A118" s="120" t="s">
        <v>95</v>
      </c>
      <c r="B118" s="121"/>
      <c r="C118" s="81" t="s">
        <v>181</v>
      </c>
      <c r="D118" s="81" t="s">
        <v>181</v>
      </c>
      <c r="E118" s="81" t="s">
        <v>181</v>
      </c>
      <c r="F118" s="81" t="s">
        <v>218</v>
      </c>
      <c r="G118" s="81" t="s">
        <v>181</v>
      </c>
      <c r="H118" s="81" t="s">
        <v>181</v>
      </c>
    </row>
    <row r="119" spans="1:8" ht="55.2" x14ac:dyDescent="0.3">
      <c r="A119" s="120" t="s">
        <v>96</v>
      </c>
      <c r="B119" s="121"/>
      <c r="C119" s="81" t="s">
        <v>181</v>
      </c>
      <c r="D119" s="81" t="s">
        <v>181</v>
      </c>
      <c r="E119" s="81" t="s">
        <v>181</v>
      </c>
      <c r="F119" s="81" t="s">
        <v>218</v>
      </c>
      <c r="G119" s="81" t="s">
        <v>181</v>
      </c>
      <c r="H119" s="81" t="s">
        <v>181</v>
      </c>
    </row>
    <row r="120" spans="1:8" ht="55.2" x14ac:dyDescent="0.3">
      <c r="A120" s="120" t="s">
        <v>97</v>
      </c>
      <c r="B120" s="121"/>
      <c r="C120" s="81" t="s">
        <v>181</v>
      </c>
      <c r="D120" s="81" t="s">
        <v>181</v>
      </c>
      <c r="E120" s="81" t="s">
        <v>181</v>
      </c>
      <c r="F120" s="81" t="s">
        <v>218</v>
      </c>
      <c r="G120" s="81" t="s">
        <v>181</v>
      </c>
      <c r="H120" s="81" t="s">
        <v>181</v>
      </c>
    </row>
    <row r="121" spans="1:8" ht="55.2" x14ac:dyDescent="0.3">
      <c r="A121" s="120" t="s">
        <v>98</v>
      </c>
      <c r="B121" s="121"/>
      <c r="C121" s="81" t="s">
        <v>181</v>
      </c>
      <c r="D121" s="81" t="s">
        <v>181</v>
      </c>
      <c r="E121" s="81" t="s">
        <v>181</v>
      </c>
      <c r="F121" s="81" t="s">
        <v>218</v>
      </c>
      <c r="G121" s="81" t="s">
        <v>181</v>
      </c>
      <c r="H121" s="81" t="s">
        <v>181</v>
      </c>
    </row>
    <row r="122" spans="1:8" ht="55.2" x14ac:dyDescent="0.3">
      <c r="A122" s="120" t="s">
        <v>99</v>
      </c>
      <c r="B122" s="121"/>
      <c r="C122" s="81" t="s">
        <v>181</v>
      </c>
      <c r="D122" s="81" t="s">
        <v>181</v>
      </c>
      <c r="E122" s="81" t="s">
        <v>181</v>
      </c>
      <c r="F122" s="81" t="s">
        <v>218</v>
      </c>
      <c r="G122" s="81" t="s">
        <v>181</v>
      </c>
      <c r="H122" s="81" t="s">
        <v>181</v>
      </c>
    </row>
    <row r="123" spans="1:8" ht="55.2" x14ac:dyDescent="0.3">
      <c r="A123" s="120" t="s">
        <v>100</v>
      </c>
      <c r="B123" s="121"/>
      <c r="C123" s="81" t="s">
        <v>181</v>
      </c>
      <c r="D123" s="81" t="s">
        <v>181</v>
      </c>
      <c r="E123" s="81" t="s">
        <v>181</v>
      </c>
      <c r="F123" s="81" t="s">
        <v>218</v>
      </c>
      <c r="G123" s="81" t="s">
        <v>181</v>
      </c>
      <c r="H123" s="81" t="s">
        <v>181</v>
      </c>
    </row>
    <row r="124" spans="1:8" ht="55.2" x14ac:dyDescent="0.3">
      <c r="A124" s="120" t="s">
        <v>101</v>
      </c>
      <c r="B124" s="121"/>
      <c r="C124" s="81" t="s">
        <v>181</v>
      </c>
      <c r="D124" s="81" t="s">
        <v>181</v>
      </c>
      <c r="E124" s="81" t="s">
        <v>181</v>
      </c>
      <c r="F124" s="81" t="s">
        <v>218</v>
      </c>
      <c r="G124" s="81" t="s">
        <v>181</v>
      </c>
      <c r="H124" s="81" t="s">
        <v>181</v>
      </c>
    </row>
    <row r="125" spans="1:8" ht="55.2" x14ac:dyDescent="0.3">
      <c r="A125" s="120" t="s">
        <v>102</v>
      </c>
      <c r="B125" s="121"/>
      <c r="C125" s="81" t="s">
        <v>181</v>
      </c>
      <c r="D125" s="81" t="s">
        <v>181</v>
      </c>
      <c r="E125" s="81" t="s">
        <v>181</v>
      </c>
      <c r="F125" s="81" t="s">
        <v>218</v>
      </c>
      <c r="G125" s="81" t="s">
        <v>181</v>
      </c>
      <c r="H125" s="81" t="s">
        <v>181</v>
      </c>
    </row>
    <row r="126" spans="1:8" ht="55.2" x14ac:dyDescent="0.3">
      <c r="A126" s="120" t="s">
        <v>103</v>
      </c>
      <c r="B126" s="121"/>
      <c r="C126" s="81" t="s">
        <v>181</v>
      </c>
      <c r="D126" s="81" t="s">
        <v>181</v>
      </c>
      <c r="E126" s="81" t="s">
        <v>181</v>
      </c>
      <c r="F126" s="81" t="s">
        <v>218</v>
      </c>
      <c r="G126" s="81" t="s">
        <v>181</v>
      </c>
      <c r="H126" s="81" t="s">
        <v>181</v>
      </c>
    </row>
    <row r="127" spans="1:8" ht="55.2" x14ac:dyDescent="0.3">
      <c r="A127" s="120" t="s">
        <v>104</v>
      </c>
      <c r="B127" s="121"/>
      <c r="C127" s="81" t="s">
        <v>181</v>
      </c>
      <c r="D127" s="81" t="s">
        <v>181</v>
      </c>
      <c r="E127" s="81" t="s">
        <v>181</v>
      </c>
      <c r="F127" s="81" t="s">
        <v>218</v>
      </c>
      <c r="G127" s="81" t="s">
        <v>181</v>
      </c>
      <c r="H127" s="81" t="s">
        <v>181</v>
      </c>
    </row>
    <row r="128" spans="1:8" ht="55.2" x14ac:dyDescent="0.3">
      <c r="A128" s="120" t="s">
        <v>105</v>
      </c>
      <c r="B128" s="121"/>
      <c r="C128" s="81" t="s">
        <v>183</v>
      </c>
      <c r="D128" s="81" t="s">
        <v>183</v>
      </c>
      <c r="E128" s="81" t="s">
        <v>183</v>
      </c>
      <c r="F128" s="81" t="s">
        <v>219</v>
      </c>
      <c r="G128" s="81" t="s">
        <v>183</v>
      </c>
      <c r="H128" s="81" t="s">
        <v>183</v>
      </c>
    </row>
    <row r="129" spans="1:8" ht="55.2" x14ac:dyDescent="0.3">
      <c r="A129" s="120" t="s">
        <v>106</v>
      </c>
      <c r="B129" s="121"/>
      <c r="C129" s="81" t="s">
        <v>183</v>
      </c>
      <c r="D129" s="81" t="s">
        <v>183</v>
      </c>
      <c r="E129" s="81" t="s">
        <v>183</v>
      </c>
      <c r="F129" s="81" t="s">
        <v>219</v>
      </c>
      <c r="G129" s="81" t="s">
        <v>183</v>
      </c>
      <c r="H129" s="81" t="s">
        <v>183</v>
      </c>
    </row>
    <row r="130" spans="1:8" ht="55.2" x14ac:dyDescent="0.3">
      <c r="A130" s="120" t="s">
        <v>107</v>
      </c>
      <c r="B130" s="121"/>
      <c r="C130" s="81" t="s">
        <v>183</v>
      </c>
      <c r="D130" s="81" t="s">
        <v>183</v>
      </c>
      <c r="E130" s="81" t="s">
        <v>183</v>
      </c>
      <c r="F130" s="81" t="s">
        <v>219</v>
      </c>
      <c r="G130" s="81" t="s">
        <v>183</v>
      </c>
      <c r="H130" s="81" t="s">
        <v>183</v>
      </c>
    </row>
    <row r="131" spans="1:8" ht="51" customHeight="1" x14ac:dyDescent="0.3">
      <c r="A131" s="122" t="s">
        <v>108</v>
      </c>
      <c r="B131" s="123"/>
      <c r="C131" s="123"/>
      <c r="D131" s="123"/>
      <c r="E131" s="123"/>
      <c r="F131" s="123"/>
      <c r="G131" s="123"/>
      <c r="H131" s="123"/>
    </row>
  </sheetData>
  <mergeCells count="91">
    <mergeCell ref="A131:H131"/>
    <mergeCell ref="A125:B125"/>
    <mergeCell ref="A126:B126"/>
    <mergeCell ref="A127:B127"/>
    <mergeCell ref="A128:B128"/>
    <mergeCell ref="A129:B129"/>
    <mergeCell ref="A130:B130"/>
    <mergeCell ref="A124:B124"/>
    <mergeCell ref="A113:B113"/>
    <mergeCell ref="A114:B114"/>
    <mergeCell ref="A115:B115"/>
    <mergeCell ref="A116:B116"/>
    <mergeCell ref="A117:B117"/>
    <mergeCell ref="A118:B118"/>
    <mergeCell ref="A119:B119"/>
    <mergeCell ref="A120:B120"/>
    <mergeCell ref="A121:B121"/>
    <mergeCell ref="A122:B122"/>
    <mergeCell ref="A123:B123"/>
    <mergeCell ref="A112:B112"/>
    <mergeCell ref="A101:B101"/>
    <mergeCell ref="A102:B102"/>
    <mergeCell ref="A103:B103"/>
    <mergeCell ref="A104:B104"/>
    <mergeCell ref="A105:B105"/>
    <mergeCell ref="A106:B106"/>
    <mergeCell ref="A107:B107"/>
    <mergeCell ref="A108:B108"/>
    <mergeCell ref="A109:B109"/>
    <mergeCell ref="A110:B110"/>
    <mergeCell ref="A111:B111"/>
    <mergeCell ref="C100:H100"/>
    <mergeCell ref="A90:B90"/>
    <mergeCell ref="A91:B91"/>
    <mergeCell ref="A92:B92"/>
    <mergeCell ref="A93:B93"/>
    <mergeCell ref="A94:B94"/>
    <mergeCell ref="A95:B95"/>
    <mergeCell ref="A96:B96"/>
    <mergeCell ref="A97:B97"/>
    <mergeCell ref="A98:B98"/>
    <mergeCell ref="A99:B99"/>
    <mergeCell ref="A100:B100"/>
    <mergeCell ref="A89:B89"/>
    <mergeCell ref="A78:B78"/>
    <mergeCell ref="A79:B79"/>
    <mergeCell ref="A80:B80"/>
    <mergeCell ref="A81:B81"/>
    <mergeCell ref="A82:B82"/>
    <mergeCell ref="A83:B83"/>
    <mergeCell ref="A84:B84"/>
    <mergeCell ref="A85:B85"/>
    <mergeCell ref="A86:B86"/>
    <mergeCell ref="A87:B87"/>
    <mergeCell ref="A88:B88"/>
    <mergeCell ref="D62:E62"/>
    <mergeCell ref="F62:G62"/>
    <mergeCell ref="A63:B63"/>
    <mergeCell ref="A64:B64"/>
    <mergeCell ref="A77:B77"/>
    <mergeCell ref="A66:B66"/>
    <mergeCell ref="A67:B67"/>
    <mergeCell ref="A68:B68"/>
    <mergeCell ref="A69:B69"/>
    <mergeCell ref="A70:B70"/>
    <mergeCell ref="A71:B71"/>
    <mergeCell ref="A72:B72"/>
    <mergeCell ref="A73:B73"/>
    <mergeCell ref="A74:B74"/>
    <mergeCell ref="A75:B75"/>
    <mergeCell ref="A76:B76"/>
    <mergeCell ref="A65:B65"/>
    <mergeCell ref="A54:B54"/>
    <mergeCell ref="A55:B55"/>
    <mergeCell ref="A56:B56"/>
    <mergeCell ref="A57:B57"/>
    <mergeCell ref="A58:B58"/>
    <mergeCell ref="A61:B61"/>
    <mergeCell ref="A62:B62"/>
    <mergeCell ref="A53:B53"/>
    <mergeCell ref="A5:I5"/>
    <mergeCell ref="A42:H42"/>
    <mergeCell ref="A43:H43"/>
    <mergeCell ref="A45:B45"/>
    <mergeCell ref="A46:B46"/>
    <mergeCell ref="A47:B47"/>
    <mergeCell ref="A48:B48"/>
    <mergeCell ref="A49:B49"/>
    <mergeCell ref="A50:B50"/>
    <mergeCell ref="A51:B51"/>
    <mergeCell ref="A52:B5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4C7F2-02EF-4830-B75A-97D2A812BB4A}">
  <dimension ref="A1:H8"/>
  <sheetViews>
    <sheetView workbookViewId="0">
      <selection activeCell="H8" sqref="H8"/>
    </sheetView>
  </sheetViews>
  <sheetFormatPr defaultRowHeight="14.4" x14ac:dyDescent="0.3"/>
  <cols>
    <col min="2" max="2" width="26.44140625" customWidth="1"/>
    <col min="3" max="8" width="18.5546875" customWidth="1"/>
  </cols>
  <sheetData>
    <row r="1" spans="1:8" x14ac:dyDescent="0.3">
      <c r="A1" s="36" t="s">
        <v>0</v>
      </c>
    </row>
    <row r="2" spans="1:8" x14ac:dyDescent="0.3">
      <c r="A2" s="36" t="s">
        <v>1</v>
      </c>
    </row>
    <row r="3" spans="1:8" x14ac:dyDescent="0.3">
      <c r="A3" s="36" t="s">
        <v>2</v>
      </c>
    </row>
    <row r="4" spans="1:8" ht="15" thickBot="1" x14ac:dyDescent="0.35">
      <c r="A4" s="131" t="s">
        <v>109</v>
      </c>
      <c r="B4" s="131"/>
      <c r="C4" s="131"/>
      <c r="D4" s="131"/>
      <c r="E4" s="131"/>
      <c r="F4" s="131"/>
      <c r="G4" s="131"/>
      <c r="H4" s="131"/>
    </row>
    <row r="5" spans="1:8" ht="29.4" thickBot="1" x14ac:dyDescent="0.35">
      <c r="A5" s="7" t="s">
        <v>110</v>
      </c>
      <c r="B5" s="8" t="s">
        <v>111</v>
      </c>
      <c r="C5" s="52" t="s">
        <v>121</v>
      </c>
      <c r="D5" s="52" t="s">
        <v>122</v>
      </c>
      <c r="E5" s="52" t="s">
        <v>123</v>
      </c>
      <c r="F5" s="52" t="s">
        <v>124</v>
      </c>
      <c r="G5" s="52" t="s">
        <v>125</v>
      </c>
      <c r="H5" s="52" t="s">
        <v>126</v>
      </c>
    </row>
    <row r="6" spans="1:8" ht="58.2" thickBot="1" x14ac:dyDescent="0.35">
      <c r="A6" s="9" t="s">
        <v>112</v>
      </c>
      <c r="B6" s="61" t="s">
        <v>113</v>
      </c>
      <c r="C6" s="62">
        <v>95</v>
      </c>
      <c r="D6" s="62">
        <v>95</v>
      </c>
      <c r="E6" s="62">
        <v>95</v>
      </c>
      <c r="F6" s="62">
        <v>95</v>
      </c>
      <c r="G6" s="62">
        <v>95</v>
      </c>
      <c r="H6" s="62">
        <v>95</v>
      </c>
    </row>
    <row r="7" spans="1:8" ht="58.2" thickBot="1" x14ac:dyDescent="0.35">
      <c r="A7" s="9" t="s">
        <v>114</v>
      </c>
      <c r="B7" s="61" t="s">
        <v>115</v>
      </c>
      <c r="C7" s="62">
        <v>145</v>
      </c>
      <c r="D7" s="62">
        <v>145</v>
      </c>
      <c r="E7" s="62">
        <v>145</v>
      </c>
      <c r="F7" s="62">
        <v>145</v>
      </c>
      <c r="G7" s="62">
        <v>145</v>
      </c>
      <c r="H7" s="62">
        <v>145</v>
      </c>
    </row>
    <row r="8" spans="1:8" ht="72.599999999999994" thickBot="1" x14ac:dyDescent="0.35">
      <c r="A8" s="9" t="s">
        <v>116</v>
      </c>
      <c r="B8" s="61" t="s">
        <v>117</v>
      </c>
      <c r="C8" s="62">
        <v>225</v>
      </c>
      <c r="D8" s="62">
        <v>225</v>
      </c>
      <c r="E8" s="62">
        <v>225</v>
      </c>
      <c r="F8" s="62">
        <v>225</v>
      </c>
      <c r="G8" s="62">
        <v>225</v>
      </c>
      <c r="H8" s="62">
        <v>225</v>
      </c>
    </row>
  </sheetData>
  <mergeCells count="1">
    <mergeCell ref="A4:H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6D252-EA5F-4C7E-A76E-DF95A92352AB}">
  <dimension ref="A1:E22"/>
  <sheetViews>
    <sheetView workbookViewId="0"/>
  </sheetViews>
  <sheetFormatPr defaultRowHeight="14.4" x14ac:dyDescent="0.3"/>
  <cols>
    <col min="1" max="1" width="31.44140625" customWidth="1"/>
    <col min="2" max="5" width="25.5546875" customWidth="1"/>
  </cols>
  <sheetData>
    <row r="1" spans="1:5" x14ac:dyDescent="0.3">
      <c r="A1" s="36" t="s">
        <v>0</v>
      </c>
    </row>
    <row r="2" spans="1:5" x14ac:dyDescent="0.3">
      <c r="A2" s="36" t="s">
        <v>1</v>
      </c>
    </row>
    <row r="3" spans="1:5" x14ac:dyDescent="0.3">
      <c r="A3" s="36" t="s">
        <v>152</v>
      </c>
    </row>
    <row r="4" spans="1:5" ht="27.9" customHeight="1" x14ac:dyDescent="0.3">
      <c r="A4" s="132" t="s">
        <v>4</v>
      </c>
      <c r="B4" s="132"/>
      <c r="C4" s="132"/>
      <c r="D4" s="132"/>
      <c r="E4" s="132"/>
    </row>
    <row r="5" spans="1:5" ht="23.4" x14ac:dyDescent="0.3">
      <c r="A5" s="2" t="s">
        <v>5</v>
      </c>
      <c r="B5" s="45" t="s">
        <v>6</v>
      </c>
      <c r="C5" s="45" t="s">
        <v>7</v>
      </c>
      <c r="D5" s="45" t="s">
        <v>8</v>
      </c>
      <c r="E5" s="46" t="s">
        <v>9</v>
      </c>
    </row>
    <row r="6" spans="1:5" x14ac:dyDescent="0.3">
      <c r="A6" s="27" t="s">
        <v>145</v>
      </c>
      <c r="B6" s="47"/>
      <c r="C6" s="47"/>
      <c r="D6" s="47"/>
      <c r="E6" s="47"/>
    </row>
    <row r="7" spans="1:5" x14ac:dyDescent="0.3">
      <c r="A7" s="44"/>
      <c r="B7" s="49" t="s">
        <v>184</v>
      </c>
      <c r="C7" s="48" t="s">
        <v>220</v>
      </c>
      <c r="D7" s="49" t="s">
        <v>184</v>
      </c>
      <c r="E7" s="50" t="s">
        <v>185</v>
      </c>
    </row>
    <row r="8" spans="1:5" x14ac:dyDescent="0.3">
      <c r="A8" s="27" t="s">
        <v>146</v>
      </c>
      <c r="B8" s="47"/>
      <c r="C8" s="47"/>
      <c r="D8" s="47"/>
      <c r="E8" s="47"/>
    </row>
    <row r="9" spans="1:5" x14ac:dyDescent="0.3">
      <c r="A9" s="28"/>
      <c r="B9" s="49" t="s">
        <v>184</v>
      </c>
      <c r="C9" s="48" t="s">
        <v>220</v>
      </c>
      <c r="D9" s="49" t="s">
        <v>184</v>
      </c>
      <c r="E9" s="50" t="s">
        <v>185</v>
      </c>
    </row>
    <row r="10" spans="1:5" x14ac:dyDescent="0.3">
      <c r="A10" s="27" t="s">
        <v>147</v>
      </c>
      <c r="B10" s="47"/>
      <c r="C10" s="47"/>
      <c r="D10" s="47"/>
      <c r="E10" s="47"/>
    </row>
    <row r="11" spans="1:5" x14ac:dyDescent="0.3">
      <c r="A11" s="28"/>
      <c r="B11" s="49" t="s">
        <v>184</v>
      </c>
      <c r="C11" s="48" t="s">
        <v>220</v>
      </c>
      <c r="D11" s="49" t="s">
        <v>184</v>
      </c>
      <c r="E11" s="50" t="s">
        <v>185</v>
      </c>
    </row>
    <row r="12" spans="1:5" x14ac:dyDescent="0.3">
      <c r="A12" s="27" t="s">
        <v>148</v>
      </c>
      <c r="B12" s="47"/>
      <c r="C12" s="47"/>
      <c r="D12" s="47"/>
      <c r="E12" s="47"/>
    </row>
    <row r="13" spans="1:5" x14ac:dyDescent="0.3">
      <c r="A13" s="28"/>
      <c r="B13" s="49" t="s">
        <v>184</v>
      </c>
      <c r="C13" s="48" t="s">
        <v>220</v>
      </c>
      <c r="D13" s="49" t="s">
        <v>184</v>
      </c>
      <c r="E13" s="50" t="s">
        <v>185</v>
      </c>
    </row>
    <row r="14" spans="1:5" x14ac:dyDescent="0.3">
      <c r="A14" s="27" t="s">
        <v>149</v>
      </c>
      <c r="B14" s="47"/>
      <c r="C14" s="47"/>
      <c r="D14" s="47"/>
      <c r="E14" s="47"/>
    </row>
    <row r="15" spans="1:5" x14ac:dyDescent="0.3">
      <c r="A15" s="28"/>
      <c r="B15" s="49" t="s">
        <v>184</v>
      </c>
      <c r="C15" s="48" t="s">
        <v>220</v>
      </c>
      <c r="D15" s="49" t="s">
        <v>184</v>
      </c>
      <c r="E15" s="50" t="s">
        <v>185</v>
      </c>
    </row>
    <row r="16" spans="1:5" x14ac:dyDescent="0.3">
      <c r="A16" s="27" t="s">
        <v>150</v>
      </c>
      <c r="B16" s="47"/>
      <c r="C16" s="47"/>
      <c r="D16" s="47"/>
      <c r="E16" s="47"/>
    </row>
    <row r="17" spans="1:5" x14ac:dyDescent="0.3">
      <c r="A17" s="28"/>
      <c r="B17" s="49" t="s">
        <v>184</v>
      </c>
      <c r="C17" s="48" t="s">
        <v>220</v>
      </c>
      <c r="D17" s="49" t="s">
        <v>184</v>
      </c>
      <c r="E17" s="50" t="s">
        <v>185</v>
      </c>
    </row>
    <row r="18" spans="1:5" x14ac:dyDescent="0.3">
      <c r="A18" s="27" t="s">
        <v>151</v>
      </c>
      <c r="B18" s="47"/>
      <c r="C18" s="47"/>
      <c r="D18" s="47"/>
      <c r="E18" s="47"/>
    </row>
    <row r="19" spans="1:5" x14ac:dyDescent="0.3">
      <c r="A19" s="28"/>
      <c r="B19" s="49" t="s">
        <v>184</v>
      </c>
      <c r="C19" s="48" t="s">
        <v>220</v>
      </c>
      <c r="D19" s="49" t="s">
        <v>184</v>
      </c>
      <c r="E19" s="50" t="s">
        <v>185</v>
      </c>
    </row>
    <row r="20" spans="1:5" ht="57.6" x14ac:dyDescent="0.3">
      <c r="A20" s="27" t="s">
        <v>159</v>
      </c>
      <c r="B20" s="47" t="s">
        <v>157</v>
      </c>
      <c r="C20" s="47"/>
      <c r="D20" s="47"/>
      <c r="E20" s="47" t="s">
        <v>158</v>
      </c>
    </row>
    <row r="21" spans="1:5" x14ac:dyDescent="0.3">
      <c r="A21" s="28"/>
      <c r="B21" s="51"/>
      <c r="C21" s="48"/>
      <c r="D21" s="49"/>
      <c r="E21" s="50"/>
    </row>
    <row r="22" spans="1:5" x14ac:dyDescent="0.3">
      <c r="A22" s="27" t="s">
        <v>144</v>
      </c>
      <c r="B22" s="49" t="s">
        <v>184</v>
      </c>
      <c r="C22" s="48" t="s">
        <v>220</v>
      </c>
      <c r="D22" s="49" t="s">
        <v>184</v>
      </c>
      <c r="E22" s="50" t="s">
        <v>185</v>
      </c>
    </row>
  </sheetData>
  <mergeCells count="1">
    <mergeCell ref="A4:E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B53AF-1403-4BA7-9A7B-AC9A355623CB}">
  <dimension ref="A1:A3"/>
  <sheetViews>
    <sheetView workbookViewId="0">
      <selection activeCell="O6" sqref="O6"/>
    </sheetView>
  </sheetViews>
  <sheetFormatPr defaultRowHeight="14.4" x14ac:dyDescent="0.3"/>
  <sheetData>
    <row r="1" spans="1:1" x14ac:dyDescent="0.3">
      <c r="A1" s="36" t="s">
        <v>0</v>
      </c>
    </row>
    <row r="2" spans="1:1" x14ac:dyDescent="0.3">
      <c r="A2" s="36" t="s">
        <v>1</v>
      </c>
    </row>
    <row r="3" spans="1:1" x14ac:dyDescent="0.3">
      <c r="A3" s="36" t="s">
        <v>2</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Document" shapeId="3073" r:id="rId4">
          <objectPr defaultSize="0" autoPict="0" r:id="rId5">
            <anchor moveWithCells="1">
              <from>
                <xdr:col>1</xdr:col>
                <xdr:colOff>0</xdr:colOff>
                <xdr:row>3</xdr:row>
                <xdr:rowOff>60960</xdr:rowOff>
              </from>
              <to>
                <xdr:col>12</xdr:col>
                <xdr:colOff>152400</xdr:colOff>
                <xdr:row>52</xdr:row>
                <xdr:rowOff>137160</xdr:rowOff>
              </to>
            </anchor>
          </objectPr>
        </oleObject>
      </mc:Choice>
      <mc:Fallback>
        <oleObject progId="Document" shapeId="3073" r:id="rId4"/>
      </mc:Fallback>
    </mc:AlternateContent>
    <mc:AlternateContent xmlns:mc="http://schemas.openxmlformats.org/markup-compatibility/2006">
      <mc:Choice Requires="x14">
        <oleObject progId="Word.Document.12" shapeId="3074" r:id="rId6">
          <objectPr defaultSize="0" r:id="rId7">
            <anchor moveWithCells="1">
              <from>
                <xdr:col>1</xdr:col>
                <xdr:colOff>0</xdr:colOff>
                <xdr:row>52</xdr:row>
                <xdr:rowOff>121920</xdr:rowOff>
              </from>
              <to>
                <xdr:col>12</xdr:col>
                <xdr:colOff>160020</xdr:colOff>
                <xdr:row>65</xdr:row>
                <xdr:rowOff>22860</xdr:rowOff>
              </to>
            </anchor>
          </objectPr>
        </oleObject>
      </mc:Choice>
      <mc:Fallback>
        <oleObject progId="Word.Document.12" shapeId="3074" r:id="rId6"/>
      </mc:Fallback>
    </mc:AlternateContent>
    <mc:AlternateContent xmlns:mc="http://schemas.openxmlformats.org/markup-compatibility/2006">
      <mc:Choice Requires="x14">
        <oleObject progId="Acrobat Document" shapeId="3075" r:id="rId8">
          <objectPr defaultSize="0" r:id="rId9">
            <anchor moveWithCells="1">
              <from>
                <xdr:col>1</xdr:col>
                <xdr:colOff>0</xdr:colOff>
                <xdr:row>67</xdr:row>
                <xdr:rowOff>0</xdr:rowOff>
              </from>
              <to>
                <xdr:col>13</xdr:col>
                <xdr:colOff>266700</xdr:colOff>
                <xdr:row>106</xdr:row>
                <xdr:rowOff>38100</xdr:rowOff>
              </to>
            </anchor>
          </objectPr>
        </oleObject>
      </mc:Choice>
      <mc:Fallback>
        <oleObject progId="Acrobat Document" shapeId="3075" r:id="rId8"/>
      </mc:Fallback>
    </mc:AlternateContent>
    <mc:AlternateContent xmlns:mc="http://schemas.openxmlformats.org/markup-compatibility/2006">
      <mc:Choice Requires="x14">
        <oleObject progId="AcroExch.Document.DC" shapeId="3076" r:id="rId10">
          <objectPr defaultSize="0" r:id="rId11">
            <anchor moveWithCells="1">
              <from>
                <xdr:col>1</xdr:col>
                <xdr:colOff>0</xdr:colOff>
                <xdr:row>108</xdr:row>
                <xdr:rowOff>0</xdr:rowOff>
              </from>
              <to>
                <xdr:col>19</xdr:col>
                <xdr:colOff>236220</xdr:colOff>
                <xdr:row>157</xdr:row>
                <xdr:rowOff>137160</xdr:rowOff>
              </to>
            </anchor>
          </objectPr>
        </oleObject>
      </mc:Choice>
      <mc:Fallback>
        <oleObject progId="AcroExch.Document.DC" shapeId="3076" r:id="rId10"/>
      </mc:Fallback>
    </mc:AlternateContent>
    <mc:AlternateContent xmlns:mc="http://schemas.openxmlformats.org/markup-compatibility/2006">
      <mc:Choice Requires="x14">
        <oleObject progId="Acrobat Document" shapeId="3077" r:id="rId12">
          <objectPr defaultSize="0" autoPict="0" r:id="rId13">
            <anchor moveWithCells="1">
              <from>
                <xdr:col>0</xdr:col>
                <xdr:colOff>609600</xdr:colOff>
                <xdr:row>159</xdr:row>
                <xdr:rowOff>160020</xdr:rowOff>
              </from>
              <to>
                <xdr:col>13</xdr:col>
                <xdr:colOff>335280</xdr:colOff>
                <xdr:row>190</xdr:row>
                <xdr:rowOff>106680</xdr:rowOff>
              </to>
            </anchor>
          </objectPr>
        </oleObject>
      </mc:Choice>
      <mc:Fallback>
        <oleObject progId="Acrobat Document" shapeId="3077" r:id="rId12"/>
      </mc:Fallback>
    </mc:AlternateContent>
    <mc:AlternateContent xmlns:mc="http://schemas.openxmlformats.org/markup-compatibility/2006">
      <mc:Choice Requires="x14">
        <oleObject progId="Acrobat Document" shapeId="3080" r:id="rId14">
          <objectPr defaultSize="0" autoPict="0" r:id="rId15">
            <anchor moveWithCells="1">
              <from>
                <xdr:col>1</xdr:col>
                <xdr:colOff>541020</xdr:colOff>
                <xdr:row>190</xdr:row>
                <xdr:rowOff>160020</xdr:rowOff>
              </from>
              <to>
                <xdr:col>11</xdr:col>
                <xdr:colOff>426720</xdr:colOff>
                <xdr:row>222</xdr:row>
                <xdr:rowOff>7620</xdr:rowOff>
              </to>
            </anchor>
          </objectPr>
        </oleObject>
      </mc:Choice>
      <mc:Fallback>
        <oleObject progId="Acrobat Document" shapeId="3080" r:id="rId1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F6AEF-BE1B-4663-BFB9-2A481230CB68}">
  <dimension ref="A1:A3"/>
  <sheetViews>
    <sheetView workbookViewId="0">
      <selection sqref="A1:F3"/>
    </sheetView>
  </sheetViews>
  <sheetFormatPr defaultRowHeight="14.4" x14ac:dyDescent="0.3"/>
  <sheetData>
    <row r="1" spans="1:1" x14ac:dyDescent="0.3">
      <c r="A1" s="36" t="s">
        <v>0</v>
      </c>
    </row>
    <row r="2" spans="1:1" x14ac:dyDescent="0.3">
      <c r="A2" s="36" t="s">
        <v>1</v>
      </c>
    </row>
    <row r="3" spans="1:1" x14ac:dyDescent="0.3">
      <c r="A3" s="36" t="s">
        <v>2</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AcroExch.Document.DC" shapeId="2049" r:id="rId4">
          <objectPr defaultSize="0" autoPict="0" r:id="rId5">
            <anchor moveWithCells="1">
              <from>
                <xdr:col>1</xdr:col>
                <xdr:colOff>563880</xdr:colOff>
                <xdr:row>3</xdr:row>
                <xdr:rowOff>152400</xdr:rowOff>
              </from>
              <to>
                <xdr:col>14</xdr:col>
                <xdr:colOff>236220</xdr:colOff>
                <xdr:row>40</xdr:row>
                <xdr:rowOff>99060</xdr:rowOff>
              </to>
            </anchor>
          </objectPr>
        </oleObject>
      </mc:Choice>
      <mc:Fallback>
        <oleObject progId="AcroExch.Document.DC" shapeId="2049" r:id="rId4"/>
      </mc:Fallback>
    </mc:AlternateContent>
    <mc:AlternateContent xmlns:mc="http://schemas.openxmlformats.org/markup-compatibility/2006">
      <mc:Choice Requires="x14">
        <oleObject progId="AcroExch.Document.DC" shapeId="2050" r:id="rId6">
          <objectPr defaultSize="0" autoPict="0" r:id="rId7">
            <anchor moveWithCells="1">
              <from>
                <xdr:col>1</xdr:col>
                <xdr:colOff>609600</xdr:colOff>
                <xdr:row>72</xdr:row>
                <xdr:rowOff>0</xdr:rowOff>
              </from>
              <to>
                <xdr:col>14</xdr:col>
                <xdr:colOff>106680</xdr:colOff>
                <xdr:row>99</xdr:row>
                <xdr:rowOff>144780</xdr:rowOff>
              </to>
            </anchor>
          </objectPr>
        </oleObject>
      </mc:Choice>
      <mc:Fallback>
        <oleObject progId="AcroExch.Document.DC" shapeId="2050"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Inside Plant</vt:lpstr>
      <vt:lpstr>Outside Plant</vt:lpstr>
      <vt:lpstr>Emergency Cost Sheet</vt:lpstr>
      <vt:lpstr>Tower</vt:lpstr>
      <vt:lpstr>Materials</vt:lpstr>
      <vt:lpstr>Inside Plant Scenarios</vt:lpstr>
      <vt:lpstr>Outside Plant Scenarios</vt:lpstr>
      <vt:lpstr>'Inside Plant'!Print_Area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Glenda Caudle</dc:creator>
  <cp:lastModifiedBy>Marc Brown</cp:lastModifiedBy>
  <cp:lastPrinted>2021-08-17T15:38:15Z</cp:lastPrinted>
  <dcterms:created xsi:type="dcterms:W3CDTF">2021-05-20T15:37:36Z</dcterms:created>
  <dcterms:modified xsi:type="dcterms:W3CDTF">2021-08-18T20:23:41Z</dcterms:modified>
</cp:coreProperties>
</file>